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M:\FACS_CORE\10_Antikörper\04_FZI-Backbone Panels\Backbone Panels Rev.H\Human\"/>
    </mc:Choice>
  </mc:AlternateContent>
  <xr:revisionPtr revIDLastSave="0" documentId="8_{5060465F-E514-4C12-A2C3-9F5D9631C668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05-Human DC Macros" sheetId="1" r:id="rId1"/>
  </sheets>
  <definedNames>
    <definedName name="_xlnm._FilterDatabase" localSheetId="0" hidden="1">'05-Human DC Macros'!$B$8:$O$67</definedName>
    <definedName name="_xlnm.Print_Area" localSheetId="0">'05-Human DC Macros'!$A$1:$O$66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9" i="1"/>
  <c r="Q10" i="1"/>
  <c r="O47" i="1" l="1"/>
  <c r="O48" i="1"/>
  <c r="O49" i="1"/>
  <c r="O50" i="1"/>
  <c r="O51" i="1"/>
  <c r="O52" i="1"/>
  <c r="O53" i="1"/>
  <c r="O54" i="1"/>
  <c r="O55" i="1"/>
  <c r="O56" i="1"/>
  <c r="O57" i="1"/>
  <c r="O58" i="1"/>
  <c r="O44" i="1"/>
  <c r="O37" i="1"/>
  <c r="O46" i="1" l="1"/>
  <c r="O45" i="1"/>
  <c r="O66" i="1" l="1"/>
  <c r="O65" i="1"/>
  <c r="O64" i="1"/>
  <c r="O63" i="1"/>
  <c r="O62" i="1"/>
  <c r="O61" i="1"/>
  <c r="O60" i="1"/>
  <c r="O59" i="1"/>
  <c r="O43" i="1"/>
  <c r="O42" i="1"/>
  <c r="O41" i="1"/>
  <c r="O40" i="1"/>
  <c r="O39" i="1"/>
  <c r="O38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67" i="1" l="1"/>
</calcChain>
</file>

<file path=xl/sharedStrings.xml><?xml version="1.0" encoding="utf-8"?>
<sst xmlns="http://schemas.openxmlformats.org/spreadsheetml/2006/main" count="260" uniqueCount="184">
  <si>
    <t>Backbone order form   -   Human DC Macrophages</t>
  </si>
  <si>
    <t>minimum order volume per Antibody is 50µl    (first time order to test the Antibodies: 20µl)</t>
  </si>
  <si>
    <t>Customer code:</t>
  </si>
  <si>
    <t>Date (dd.mm.yy):</t>
  </si>
  <si>
    <t>Pos.</t>
  </si>
  <si>
    <t>Excitation Laser Line</t>
  </si>
  <si>
    <t>Fluorescence Channel</t>
  </si>
  <si>
    <t>Marker /
Antibody</t>
  </si>
  <si>
    <t>Conjugat</t>
  </si>
  <si>
    <t>Host / Isotype</t>
  </si>
  <si>
    <t>Clone</t>
  </si>
  <si>
    <t>Supplier</t>
  </si>
  <si>
    <t>Dilution</t>
  </si>
  <si>
    <t>Catalog #</t>
  </si>
  <si>
    <t>µl per Vial</t>
  </si>
  <si>
    <t>List Price
per Vial €</t>
  </si>
  <si>
    <t>µl Request</t>
  </si>
  <si>
    <t xml:space="preserve">Discount </t>
  </si>
  <si>
    <t>Price €</t>
  </si>
  <si>
    <t>1hD</t>
  </si>
  <si>
    <t>BUV395</t>
  </si>
  <si>
    <t>Drop In</t>
  </si>
  <si>
    <t>2hD</t>
  </si>
  <si>
    <t>BUV496</t>
  </si>
  <si>
    <t>CD16</t>
  </si>
  <si>
    <t>Mouse IgG1, κ</t>
  </si>
  <si>
    <t>3G8</t>
  </si>
  <si>
    <t>BD</t>
  </si>
  <si>
    <t>3hD</t>
  </si>
  <si>
    <t>BUV563</t>
  </si>
  <si>
    <t>CD206</t>
  </si>
  <si>
    <t>19.2 </t>
  </si>
  <si>
    <t>4hD</t>
  </si>
  <si>
    <t>BUV615-P</t>
  </si>
  <si>
    <t>CD80</t>
  </si>
  <si>
    <t>L307.4</t>
  </si>
  <si>
    <t>5hD</t>
  </si>
  <si>
    <t>BUV661</t>
  </si>
  <si>
    <t>HLA-a,b,c</t>
  </si>
  <si>
    <t>G46-2.6</t>
  </si>
  <si>
    <t>6hD</t>
  </si>
  <si>
    <t>BUV737</t>
  </si>
  <si>
    <t>CD86</t>
  </si>
  <si>
    <t>7hD</t>
  </si>
  <si>
    <t>BUV805</t>
  </si>
  <si>
    <t>CD45pan</t>
  </si>
  <si>
    <t> HI30</t>
  </si>
  <si>
    <t>8hD</t>
  </si>
  <si>
    <t xml:space="preserve">Violet
405 nm </t>
  </si>
  <si>
    <t>BV421</t>
  </si>
  <si>
    <t>9hD</t>
  </si>
  <si>
    <t>BV480</t>
  </si>
  <si>
    <t>HLA-DR</t>
  </si>
  <si>
    <t>Mouse IgG2a, κ</t>
  </si>
  <si>
    <t>G46-6</t>
  </si>
  <si>
    <t>10hD</t>
  </si>
  <si>
    <t>BV570</t>
  </si>
  <si>
    <t>CD45RA</t>
  </si>
  <si>
    <t>Mouse IgG2b, κ</t>
  </si>
  <si>
    <t>HI100</t>
  </si>
  <si>
    <t>Biolegend</t>
  </si>
  <si>
    <t>11hD</t>
  </si>
  <si>
    <t>BV605</t>
  </si>
  <si>
    <t>CD141</t>
  </si>
  <si>
    <t>1A4</t>
  </si>
  <si>
    <t>12hD</t>
  </si>
  <si>
    <t>BV650</t>
  </si>
  <si>
    <t>Sirpa (CD172a/b)</t>
  </si>
  <si>
    <t>SE5A5</t>
  </si>
  <si>
    <t>13hD</t>
  </si>
  <si>
    <t>BV711</t>
  </si>
  <si>
    <t>CD14</t>
  </si>
  <si>
    <t>MφP9</t>
  </si>
  <si>
    <t>14hD</t>
  </si>
  <si>
    <t>BV750-P</t>
  </si>
  <si>
    <t>CD11b</t>
  </si>
  <si>
    <t>BV750</t>
  </si>
  <si>
    <t>ICRF44</t>
  </si>
  <si>
    <t>15hD</t>
  </si>
  <si>
    <t>BV786</t>
  </si>
  <si>
    <t>CD123</t>
  </si>
  <si>
    <t>7G3</t>
  </si>
  <si>
    <t>16hD</t>
  </si>
  <si>
    <t>Blue
488nm</t>
  </si>
  <si>
    <t>BB515</t>
  </si>
  <si>
    <t>17hD</t>
  </si>
  <si>
    <t>BB630</t>
  </si>
  <si>
    <t>18hD</t>
  </si>
  <si>
    <t>BB660-P</t>
  </si>
  <si>
    <t>19hD</t>
  </si>
  <si>
    <t>BB700</t>
  </si>
  <si>
    <t>CD66b</t>
  </si>
  <si>
    <t>PercpCy5.5</t>
  </si>
  <si>
    <t>Mouse IgM, κ</t>
  </si>
  <si>
    <t>G10F5</t>
  </si>
  <si>
    <t>20hD</t>
  </si>
  <si>
    <t>BB790-P</t>
  </si>
  <si>
    <t>21hD</t>
  </si>
  <si>
    <t>YellowGreen
561nm</t>
  </si>
  <si>
    <t>PE</t>
  </si>
  <si>
    <t>22hD</t>
  </si>
  <si>
    <t>PE-CF594</t>
  </si>
  <si>
    <t>CD163</t>
  </si>
  <si>
    <t>PE-Dazzle</t>
  </si>
  <si>
    <t>GHI/61</t>
  </si>
  <si>
    <t>23hD</t>
  </si>
  <si>
    <t>PE-Cy5.5</t>
  </si>
  <si>
    <t>24hD</t>
  </si>
  <si>
    <t>PE-Cy7</t>
  </si>
  <si>
    <t>CD1c</t>
  </si>
  <si>
    <t>L161</t>
  </si>
  <si>
    <t>25hD</t>
  </si>
  <si>
    <t>BYG670-P</t>
  </si>
  <si>
    <t>7AAD</t>
  </si>
  <si>
    <t>26hD</t>
  </si>
  <si>
    <t>CD3</t>
  </si>
  <si>
    <t xml:space="preserve">PE-Cy5 </t>
  </si>
  <si>
    <t>UCHT1</t>
  </si>
  <si>
    <t>27hD</t>
  </si>
  <si>
    <t>CD19</t>
  </si>
  <si>
    <t>PE-Cy5</t>
  </si>
  <si>
    <t>SJ25C1</t>
  </si>
  <si>
    <t>28hD</t>
  </si>
  <si>
    <t>CD56</t>
  </si>
  <si>
    <t>5.1H11</t>
  </si>
  <si>
    <t>29hD</t>
  </si>
  <si>
    <t>Red
640nm</t>
  </si>
  <si>
    <t>APC</t>
  </si>
  <si>
    <t>CD68</t>
  </si>
  <si>
    <t>AF647</t>
  </si>
  <si>
    <t>30hD</t>
  </si>
  <si>
    <t>APC-R700</t>
  </si>
  <si>
    <t>CD11c</t>
  </si>
  <si>
    <t> B-ly6</t>
  </si>
  <si>
    <t>31hD</t>
  </si>
  <si>
    <t>APC-Cy7</t>
  </si>
  <si>
    <t xml:space="preserve"> APC-Cy7</t>
  </si>
  <si>
    <t>32hD</t>
  </si>
  <si>
    <t>APC-H7</t>
  </si>
  <si>
    <t xml:space="preserve"> APC-H7</t>
  </si>
  <si>
    <t>SJ25-C1</t>
  </si>
  <si>
    <t>33hD</t>
  </si>
  <si>
    <t>34hD</t>
  </si>
  <si>
    <t>FVS780</t>
  </si>
  <si>
    <t>eFlour780</t>
  </si>
  <si>
    <t>35hD</t>
  </si>
  <si>
    <t>n.a.</t>
  </si>
  <si>
    <t xml:space="preserve">True-Stain </t>
  </si>
  <si>
    <t>36hD</t>
  </si>
  <si>
    <t>FC-Block</t>
  </si>
  <si>
    <t xml:space="preserve"> € in total</t>
  </si>
  <si>
    <t xml:space="preserve">Brilliant Stain Buffer Plus </t>
  </si>
  <si>
    <t>Drop In e.g.</t>
  </si>
  <si>
    <t>XCR1</t>
  </si>
  <si>
    <t>CCR7</t>
  </si>
  <si>
    <t>CD272 (BTLA)</t>
  </si>
  <si>
    <t>CX3CR1</t>
  </si>
  <si>
    <t>CD40</t>
  </si>
  <si>
    <t>CD38</t>
  </si>
  <si>
    <t>EPCAM</t>
  </si>
  <si>
    <t>Panel type</t>
  </si>
  <si>
    <t>IgG2b, κ</t>
  </si>
  <si>
    <t xml:space="preserve">Y1/82A </t>
  </si>
  <si>
    <t>7hC   7hT</t>
  </si>
  <si>
    <t>Rev. F</t>
  </si>
  <si>
    <t>37hD</t>
  </si>
  <si>
    <t>38hD</t>
  </si>
  <si>
    <t>39hD</t>
  </si>
  <si>
    <t>40hD</t>
  </si>
  <si>
    <t>41hD</t>
  </si>
  <si>
    <t>42hD</t>
  </si>
  <si>
    <t>43hD</t>
  </si>
  <si>
    <t>44hD</t>
  </si>
  <si>
    <t>45hD</t>
  </si>
  <si>
    <t>46hD</t>
  </si>
  <si>
    <t>47hD</t>
  </si>
  <si>
    <t>48hD</t>
  </si>
  <si>
    <t>49hD</t>
  </si>
  <si>
    <t>50hD</t>
  </si>
  <si>
    <t>Enter your further requests (e.g. Drop ins) in the list above, please fill out the orange fields to give us the minimum information required for ordering</t>
  </si>
  <si>
    <t>please make sure you are using the latest order form from: https://www.cffc.uni-mainz.de/downloads/</t>
  </si>
  <si>
    <t>(your google calendar code)</t>
  </si>
  <si>
    <t xml:space="preserve">To check the prices of BD antibodies you can ask us to provide you with the CFFC BD login and password. </t>
  </si>
  <si>
    <t>Ultra Violet 355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</si>
</sst>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charset val="1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6337778862885"/>
        <bgColor auto="1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E5E5E"/>
        <bgColor auto="1"/>
      </patternFill>
    </fill>
    <fill>
      <patternFill patternType="solid">
        <fgColor rgb="FFFF5D5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00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4" borderId="11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9" fillId="6" borderId="16" xfId="1" applyNumberFormat="1" applyFont="1" applyFill="1" applyBorder="1" applyAlignment="1">
      <alignment horizontal="center" vertical="center" wrapText="1"/>
    </xf>
    <xf numFmtId="0" fontId="10" fillId="7" borderId="16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1" fontId="10" fillId="0" borderId="16" xfId="1" applyNumberFormat="1" applyFont="1" applyFill="1" applyBorder="1" applyAlignment="1">
      <alignment horizontal="center" vertical="center"/>
    </xf>
    <xf numFmtId="164" fontId="10" fillId="0" borderId="5" xfId="1" applyNumberFormat="1" applyFont="1" applyFill="1" applyBorder="1" applyAlignment="1">
      <alignment horizontal="center" vertical="center"/>
    </xf>
    <xf numFmtId="9" fontId="10" fillId="0" borderId="16" xfId="1" applyNumberFormat="1" applyFont="1" applyFill="1" applyBorder="1" applyAlignment="1">
      <alignment horizontal="center" vertical="center"/>
    </xf>
    <xf numFmtId="165" fontId="10" fillId="0" borderId="17" xfId="1" applyNumberFormat="1" applyFont="1" applyBorder="1" applyAlignment="1">
      <alignment horizontal="center" vertical="center"/>
    </xf>
    <xf numFmtId="0" fontId="12" fillId="0" borderId="0" xfId="1" applyFont="1" applyFill="1" applyBorder="1"/>
    <xf numFmtId="0" fontId="13" fillId="0" borderId="0" xfId="1" applyFont="1" applyFill="1" applyAlignment="1">
      <alignment horizontal="center" vertical="center"/>
    </xf>
    <xf numFmtId="49" fontId="9" fillId="6" borderId="5" xfId="1" applyNumberFormat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7" borderId="5" xfId="1" applyFont="1" applyFill="1" applyBorder="1" applyAlignment="1">
      <alignment horizontal="center" vertical="center"/>
    </xf>
    <xf numFmtId="9" fontId="10" fillId="0" borderId="5" xfId="1" applyNumberFormat="1" applyFont="1" applyFill="1" applyBorder="1" applyAlignment="1">
      <alignment horizontal="center" vertical="center"/>
    </xf>
    <xf numFmtId="165" fontId="10" fillId="0" borderId="20" xfId="1" applyNumberFormat="1" applyFont="1" applyBorder="1" applyAlignment="1">
      <alignment horizontal="center" vertical="center"/>
    </xf>
    <xf numFmtId="49" fontId="9" fillId="6" borderId="21" xfId="1" applyNumberFormat="1" applyFont="1" applyFill="1" applyBorder="1" applyAlignment="1">
      <alignment horizontal="center" vertical="center" wrapText="1"/>
    </xf>
    <xf numFmtId="49" fontId="9" fillId="6" borderId="5" xfId="1" applyNumberFormat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49" fontId="9" fillId="6" borderId="23" xfId="1" applyNumberFormat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/>
    </xf>
    <xf numFmtId="164" fontId="10" fillId="0" borderId="19" xfId="1" applyNumberFormat="1" applyFont="1" applyFill="1" applyBorder="1" applyAlignment="1">
      <alignment horizontal="center" vertical="center"/>
    </xf>
    <xf numFmtId="0" fontId="10" fillId="7" borderId="24" xfId="1" applyFont="1" applyFill="1" applyBorder="1" applyAlignment="1">
      <alignment horizontal="center" vertical="center"/>
    </xf>
    <xf numFmtId="9" fontId="10" fillId="0" borderId="24" xfId="1" applyNumberFormat="1" applyFont="1" applyFill="1" applyBorder="1" applyAlignment="1">
      <alignment horizontal="center" vertical="center"/>
    </xf>
    <xf numFmtId="165" fontId="10" fillId="0" borderId="25" xfId="1" applyNumberFormat="1" applyFont="1" applyBorder="1" applyAlignment="1">
      <alignment horizontal="center" vertical="center"/>
    </xf>
    <xf numFmtId="0" fontId="15" fillId="0" borderId="0" xfId="1" applyFont="1" applyFill="1" applyBorder="1"/>
    <xf numFmtId="49" fontId="9" fillId="9" borderId="27" xfId="1" applyNumberFormat="1" applyFont="1" applyFill="1" applyBorder="1" applyAlignment="1">
      <alignment horizontal="center" vertical="center" wrapText="1"/>
    </xf>
    <xf numFmtId="0" fontId="10" fillId="7" borderId="27" xfId="1" applyFont="1" applyFill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" fontId="10" fillId="0" borderId="27" xfId="1" applyNumberFormat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164" fontId="10" fillId="0" borderId="27" xfId="1" applyNumberFormat="1" applyFont="1" applyFill="1" applyBorder="1" applyAlignment="1">
      <alignment horizontal="center" vertical="center"/>
    </xf>
    <xf numFmtId="9" fontId="10" fillId="0" borderId="27" xfId="1" applyNumberFormat="1" applyFont="1" applyFill="1" applyBorder="1" applyAlignment="1">
      <alignment horizontal="center" vertical="center"/>
    </xf>
    <xf numFmtId="165" fontId="10" fillId="0" borderId="28" xfId="1" applyNumberFormat="1" applyFont="1" applyBorder="1" applyAlignment="1">
      <alignment horizontal="center" vertical="center"/>
    </xf>
    <xf numFmtId="49" fontId="9" fillId="10" borderId="21" xfId="1" applyNumberFormat="1" applyFont="1" applyFill="1" applyBorder="1" applyAlignment="1">
      <alignment horizontal="center" vertical="center" wrapText="1"/>
    </xf>
    <xf numFmtId="0" fontId="11" fillId="6" borderId="5" xfId="1" applyFont="1" applyFill="1" applyBorder="1" applyAlignment="1">
      <alignment horizontal="center" vertical="center"/>
    </xf>
    <xf numFmtId="49" fontId="9" fillId="10" borderId="5" xfId="1" applyNumberFormat="1" applyFont="1" applyFill="1" applyBorder="1" applyAlignment="1">
      <alignment horizontal="center" vertical="center" wrapText="1"/>
    </xf>
    <xf numFmtId="49" fontId="9" fillId="10" borderId="24" xfId="1" applyNumberFormat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/>
    </xf>
    <xf numFmtId="164" fontId="10" fillId="0" borderId="24" xfId="1" applyNumberFormat="1" applyFont="1" applyFill="1" applyBorder="1" applyAlignment="1">
      <alignment horizontal="center" vertical="center"/>
    </xf>
    <xf numFmtId="49" fontId="9" fillId="12" borderId="21" xfId="1" applyNumberFormat="1" applyFont="1" applyFill="1" applyBorder="1" applyAlignment="1">
      <alignment horizontal="center" vertical="center" wrapText="1"/>
    </xf>
    <xf numFmtId="0" fontId="11" fillId="7" borderId="21" xfId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center"/>
    </xf>
    <xf numFmtId="1" fontId="11" fillId="0" borderId="21" xfId="1" applyNumberFormat="1" applyFont="1" applyFill="1" applyBorder="1" applyAlignment="1">
      <alignment horizontal="center" vertical="center"/>
    </xf>
    <xf numFmtId="164" fontId="10" fillId="0" borderId="21" xfId="1" applyNumberFormat="1" applyFont="1" applyFill="1" applyBorder="1" applyAlignment="1">
      <alignment horizontal="center" vertical="center"/>
    </xf>
    <xf numFmtId="0" fontId="10" fillId="7" borderId="21" xfId="1" applyFont="1" applyFill="1" applyBorder="1" applyAlignment="1">
      <alignment horizontal="center" vertical="center"/>
    </xf>
    <xf numFmtId="9" fontId="10" fillId="0" borderId="21" xfId="1" applyNumberFormat="1" applyFont="1" applyFill="1" applyBorder="1" applyAlignment="1">
      <alignment horizontal="center" vertical="center"/>
    </xf>
    <xf numFmtId="49" fontId="9" fillId="12" borderId="5" xfId="1" applyNumberFormat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center" vertical="center"/>
    </xf>
    <xf numFmtId="9" fontId="10" fillId="0" borderId="19" xfId="1" applyNumberFormat="1" applyFont="1" applyFill="1" applyBorder="1" applyAlignment="1">
      <alignment horizontal="center" vertical="center"/>
    </xf>
    <xf numFmtId="49" fontId="9" fillId="12" borderId="5" xfId="1" applyNumberFormat="1" applyFont="1" applyFill="1" applyBorder="1" applyAlignment="1">
      <alignment horizontal="center" vertical="center"/>
    </xf>
    <xf numFmtId="0" fontId="11" fillId="0" borderId="5" xfId="1" quotePrefix="1" applyFont="1" applyFill="1" applyBorder="1" applyAlignment="1">
      <alignment horizontal="center" vertical="center"/>
    </xf>
    <xf numFmtId="0" fontId="6" fillId="0" borderId="0" xfId="1" applyFill="1" applyAlignment="1">
      <alignment horizontal="center"/>
    </xf>
    <xf numFmtId="0" fontId="11" fillId="3" borderId="19" xfId="1" applyFont="1" applyFill="1" applyBorder="1" applyAlignment="1">
      <alignment horizontal="center" vertical="center"/>
    </xf>
    <xf numFmtId="49" fontId="9" fillId="12" borderId="19" xfId="1" applyNumberFormat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0" fillId="0" borderId="23" xfId="1" applyFont="1" applyFill="1" applyBorder="1" applyAlignment="1">
      <alignment horizontal="center" vertical="center"/>
    </xf>
    <xf numFmtId="0" fontId="10" fillId="7" borderId="19" xfId="1" applyFont="1" applyFill="1" applyBorder="1" applyAlignment="1">
      <alignment horizontal="center" vertical="center"/>
    </xf>
    <xf numFmtId="165" fontId="10" fillId="0" borderId="29" xfId="1" applyNumberFormat="1" applyFont="1" applyBorder="1" applyAlignment="1">
      <alignment horizontal="center" vertical="center"/>
    </xf>
    <xf numFmtId="49" fontId="9" fillId="14" borderId="27" xfId="1" applyNumberFormat="1" applyFont="1" applyFill="1" applyBorder="1" applyAlignment="1">
      <alignment horizontal="center" vertical="center" wrapText="1"/>
    </xf>
    <xf numFmtId="0" fontId="11" fillId="7" borderId="27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horizontal="center" vertical="center"/>
    </xf>
    <xf numFmtId="1" fontId="11" fillId="0" borderId="27" xfId="1" applyNumberFormat="1" applyFont="1" applyFill="1" applyBorder="1" applyAlignment="1">
      <alignment horizontal="center" vertical="center"/>
    </xf>
    <xf numFmtId="49" fontId="9" fillId="14" borderId="5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49" fontId="9" fillId="14" borderId="21" xfId="1" applyNumberFormat="1" applyFont="1" applyFill="1" applyBorder="1" applyAlignment="1">
      <alignment horizontal="center" vertical="center" wrapText="1"/>
    </xf>
    <xf numFmtId="0" fontId="10" fillId="6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0" fillId="0" borderId="21" xfId="1" quotePrefix="1" applyFont="1" applyFill="1" applyBorder="1" applyAlignment="1">
      <alignment horizontal="center" vertical="center"/>
    </xf>
    <xf numFmtId="1" fontId="10" fillId="0" borderId="5" xfId="1" applyNumberFormat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center"/>
    </xf>
    <xf numFmtId="49" fontId="9" fillId="14" borderId="24" xfId="1" applyNumberFormat="1" applyFont="1" applyFill="1" applyBorder="1" applyAlignment="1">
      <alignment horizontal="center" vertical="center" wrapText="1"/>
    </xf>
    <xf numFmtId="0" fontId="14" fillId="0" borderId="24" xfId="1" applyFont="1" applyFill="1" applyBorder="1" applyAlignment="1">
      <alignment horizontal="center" vertical="center"/>
    </xf>
    <xf numFmtId="0" fontId="11" fillId="6" borderId="24" xfId="1" applyFont="1" applyFill="1" applyBorder="1" applyAlignment="1">
      <alignment horizontal="center" vertical="center"/>
    </xf>
    <xf numFmtId="0" fontId="10" fillId="6" borderId="24" xfId="1" applyFont="1" applyFill="1" applyBorder="1" applyAlignment="1">
      <alignment horizontal="center" vertical="center"/>
    </xf>
    <xf numFmtId="49" fontId="9" fillId="16" borderId="21" xfId="1" applyNumberFormat="1" applyFont="1" applyFill="1" applyBorder="1" applyAlignment="1">
      <alignment horizontal="center" vertical="center"/>
    </xf>
    <xf numFmtId="49" fontId="9" fillId="16" borderId="5" xfId="1" applyNumberFormat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0" fillId="6" borderId="0" xfId="1" applyFont="1" applyFill="1" applyBorder="1" applyAlignment="1">
      <alignment horizontal="center" vertical="center"/>
    </xf>
    <xf numFmtId="49" fontId="9" fillId="16" borderId="19" xfId="1" applyNumberFormat="1" applyFont="1" applyFill="1" applyBorder="1" applyAlignment="1">
      <alignment horizontal="center" vertical="center" wrapText="1"/>
    </xf>
    <xf numFmtId="0" fontId="14" fillId="0" borderId="19" xfId="1" applyFont="1" applyFill="1" applyBorder="1" applyAlignment="1">
      <alignment horizontal="center" vertical="center"/>
    </xf>
    <xf numFmtId="9" fontId="10" fillId="0" borderId="30" xfId="1" applyNumberFormat="1" applyFont="1" applyFill="1" applyBorder="1" applyAlignment="1">
      <alignment horizontal="center" vertical="center"/>
    </xf>
    <xf numFmtId="165" fontId="10" fillId="0" borderId="31" xfId="1" applyNumberFormat="1" applyFont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7" borderId="0" xfId="1" applyFont="1" applyFill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9" fontId="10" fillId="0" borderId="36" xfId="0" applyNumberFormat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9" fontId="10" fillId="0" borderId="36" xfId="1" applyNumberFormat="1" applyFont="1" applyFill="1" applyBorder="1" applyAlignment="1">
      <alignment horizontal="center" vertical="center"/>
    </xf>
    <xf numFmtId="0" fontId="11" fillId="0" borderId="35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49" fontId="10" fillId="0" borderId="35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10" fillId="7" borderId="5" xfId="1" applyNumberFormat="1" applyFont="1" applyFill="1" applyBorder="1" applyAlignment="1">
      <alignment horizontal="center" vertical="center"/>
    </xf>
    <xf numFmtId="1" fontId="10" fillId="7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8" fillId="0" borderId="4" xfId="1" applyFont="1" applyFill="1" applyBorder="1" applyAlignment="1">
      <alignment horizontal="right"/>
    </xf>
    <xf numFmtId="0" fontId="18" fillId="0" borderId="4" xfId="1" applyFont="1" applyFill="1" applyBorder="1" applyAlignment="1">
      <alignment horizontal="center"/>
    </xf>
    <xf numFmtId="0" fontId="18" fillId="0" borderId="4" xfId="1" applyFont="1" applyFill="1" applyBorder="1"/>
    <xf numFmtId="0" fontId="17" fillId="0" borderId="4" xfId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165" fontId="16" fillId="0" borderId="4" xfId="1" applyNumberFormat="1" applyFont="1" applyFill="1" applyBorder="1"/>
    <xf numFmtId="0" fontId="19" fillId="0" borderId="4" xfId="1" applyFont="1" applyFill="1" applyBorder="1"/>
    <xf numFmtId="0" fontId="20" fillId="0" borderId="4" xfId="1" applyFont="1" applyFill="1" applyBorder="1"/>
    <xf numFmtId="0" fontId="10" fillId="0" borderId="30" xfId="1" applyFont="1" applyFill="1" applyBorder="1" applyAlignment="1">
      <alignment horizontal="center" vertical="center"/>
    </xf>
    <xf numFmtId="49" fontId="9" fillId="14" borderId="19" xfId="1" applyNumberFormat="1" applyFont="1" applyFill="1" applyBorder="1" applyAlignment="1">
      <alignment horizontal="center" vertical="center" wrapText="1"/>
    </xf>
    <xf numFmtId="0" fontId="11" fillId="6" borderId="19" xfId="1" applyFont="1" applyFill="1" applyBorder="1" applyAlignment="1">
      <alignment horizontal="center" vertical="center"/>
    </xf>
    <xf numFmtId="0" fontId="10" fillId="6" borderId="19" xfId="1" applyFont="1" applyFill="1" applyBorder="1" applyAlignment="1">
      <alignment horizontal="center" vertical="center"/>
    </xf>
    <xf numFmtId="165" fontId="10" fillId="0" borderId="37" xfId="1" applyNumberFormat="1" applyFont="1" applyBorder="1" applyAlignment="1">
      <alignment horizontal="center" vertical="center"/>
    </xf>
    <xf numFmtId="0" fontId="10" fillId="0" borderId="32" xfId="1" applyFont="1" applyFill="1" applyBorder="1" applyAlignment="1">
      <alignment horizontal="center" vertical="center"/>
    </xf>
    <xf numFmtId="1" fontId="10" fillId="7" borderId="21" xfId="1" applyNumberFormat="1" applyFont="1" applyFill="1" applyBorder="1" applyAlignment="1">
      <alignment horizontal="center" vertical="center"/>
    </xf>
    <xf numFmtId="9" fontId="10" fillId="0" borderId="38" xfId="1" applyNumberFormat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 wrapText="1"/>
    </xf>
    <xf numFmtId="0" fontId="14" fillId="0" borderId="27" xfId="1" applyFont="1" applyFill="1" applyBorder="1" applyAlignment="1">
      <alignment horizontal="center" vertical="center"/>
    </xf>
    <xf numFmtId="0" fontId="11" fillId="6" borderId="27" xfId="1" applyFont="1" applyFill="1" applyBorder="1" applyAlignment="1">
      <alignment horizontal="center" vertical="center"/>
    </xf>
    <xf numFmtId="0" fontId="10" fillId="6" borderId="27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 wrapText="1"/>
    </xf>
    <xf numFmtId="0" fontId="10" fillId="7" borderId="6" xfId="1" applyFont="1" applyFill="1" applyBorder="1" applyAlignment="1">
      <alignment horizontal="center" vertical="center"/>
    </xf>
    <xf numFmtId="9" fontId="10" fillId="0" borderId="39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18" borderId="5" xfId="0" applyFont="1" applyFill="1" applyBorder="1" applyAlignment="1">
      <alignment horizontal="center" vertical="center"/>
    </xf>
    <xf numFmtId="0" fontId="10" fillId="18" borderId="5" xfId="1" applyFont="1" applyFill="1" applyBorder="1" applyAlignment="1">
      <alignment horizontal="center" vertical="center"/>
    </xf>
    <xf numFmtId="0" fontId="11" fillId="18" borderId="5" xfId="1" applyFont="1" applyFill="1" applyBorder="1" applyAlignment="1">
      <alignment horizontal="center" vertical="center"/>
    </xf>
    <xf numFmtId="0" fontId="10" fillId="18" borderId="5" xfId="1" applyFont="1" applyFill="1" applyBorder="1" applyAlignment="1">
      <alignment vertical="center"/>
    </xf>
    <xf numFmtId="0" fontId="6" fillId="18" borderId="5" xfId="1" applyFill="1" applyBorder="1"/>
    <xf numFmtId="164" fontId="10" fillId="18" borderId="5" xfId="1" applyNumberFormat="1" applyFont="1" applyFill="1" applyBorder="1" applyAlignment="1">
      <alignment horizontal="center" vertical="center"/>
    </xf>
    <xf numFmtId="164" fontId="11" fillId="18" borderId="5" xfId="1" applyNumberFormat="1" applyFont="1" applyFill="1" applyBorder="1" applyAlignment="1">
      <alignment horizontal="center" vertical="center"/>
    </xf>
    <xf numFmtId="164" fontId="10" fillId="18" borderId="5" xfId="1" applyNumberFormat="1" applyFont="1" applyFill="1" applyBorder="1" applyAlignment="1">
      <alignment vertical="center"/>
    </xf>
    <xf numFmtId="9" fontId="10" fillId="0" borderId="36" xfId="1" applyNumberFormat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0" fontId="13" fillId="17" borderId="40" xfId="1" applyFont="1" applyFill="1" applyBorder="1" applyAlignment="1">
      <alignment horizontal="center" vertical="center"/>
    </xf>
    <xf numFmtId="165" fontId="8" fillId="0" borderId="41" xfId="1" applyNumberFormat="1" applyFont="1" applyBorder="1" applyAlignment="1">
      <alignment horizontal="center" vertical="center"/>
    </xf>
    <xf numFmtId="0" fontId="7" fillId="13" borderId="26" xfId="1" applyFont="1" applyFill="1" applyBorder="1" applyAlignment="1">
      <alignment horizontal="center" vertical="center" wrapText="1"/>
    </xf>
    <xf numFmtId="0" fontId="7" fillId="13" borderId="18" xfId="1" applyFont="1" applyFill="1" applyBorder="1" applyAlignment="1">
      <alignment horizontal="center" vertical="center" wrapText="1"/>
    </xf>
    <xf numFmtId="0" fontId="7" fillId="13" borderId="22" xfId="1" applyFont="1" applyFill="1" applyBorder="1" applyAlignment="1">
      <alignment horizontal="center" vertical="center" wrapText="1"/>
    </xf>
    <xf numFmtId="0" fontId="7" fillId="15" borderId="26" xfId="1" applyFont="1" applyFill="1" applyBorder="1" applyAlignment="1">
      <alignment horizontal="center" vertical="center" wrapText="1"/>
    </xf>
    <xf numFmtId="0" fontId="7" fillId="15" borderId="18" xfId="1" applyFont="1" applyFill="1" applyBorder="1" applyAlignment="1">
      <alignment horizontal="center" vertical="center" wrapText="1"/>
    </xf>
    <xf numFmtId="0" fontId="7" fillId="15" borderId="22" xfId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7" fillId="5" borderId="15" xfId="1" applyFont="1" applyFill="1" applyBorder="1" applyAlignment="1">
      <alignment horizontal="center" vertical="center" wrapText="1"/>
    </xf>
    <xf numFmtId="0" fontId="7" fillId="5" borderId="18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8" borderId="26" xfId="1" applyFont="1" applyFill="1" applyBorder="1" applyAlignment="1">
      <alignment horizontal="center" vertical="center" wrapText="1"/>
    </xf>
    <xf numFmtId="0" fontId="7" fillId="8" borderId="18" xfId="1" applyFont="1" applyFill="1" applyBorder="1" applyAlignment="1">
      <alignment horizontal="center" vertical="center" wrapText="1"/>
    </xf>
    <xf numFmtId="0" fontId="7" fillId="8" borderId="22" xfId="1" applyFont="1" applyFill="1" applyBorder="1" applyAlignment="1">
      <alignment horizontal="center" vertical="center" wrapText="1"/>
    </xf>
    <xf numFmtId="0" fontId="7" fillId="11" borderId="26" xfId="1" applyFont="1" applyFill="1" applyBorder="1" applyAlignment="1">
      <alignment horizontal="center" vertical="center" wrapText="1"/>
    </xf>
    <xf numFmtId="0" fontId="7" fillId="11" borderId="18" xfId="1" applyFont="1" applyFill="1" applyBorder="1" applyAlignment="1">
      <alignment horizontal="center" vertical="center" wrapText="1"/>
    </xf>
    <xf numFmtId="0" fontId="7" fillId="11" borderId="22" xfId="1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5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808080"/>
        </patternFill>
      </fill>
    </dxf>
    <dxf>
      <font>
        <color theme="0"/>
      </font>
      <fill>
        <patternFill>
          <bgColor rgb="FF63252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6363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CC0000"/>
        </patternFill>
      </fill>
    </dxf>
    <dxf>
      <font>
        <color theme="0"/>
      </font>
      <fill>
        <patternFill>
          <bgColor rgb="FFE26B0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99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3CC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31869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538DD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9900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zoomScaleNormal="100" zoomScaleSheetLayoutView="80" workbookViewId="0">
      <pane ySplit="8" topLeftCell="A9" activePane="bottomLeft" state="frozen"/>
      <selection pane="bottomLeft" activeCell="N18" sqref="N18"/>
    </sheetView>
  </sheetViews>
  <sheetFormatPr baseColWidth="10" defaultColWidth="11.42578125" defaultRowHeight="14.25" x14ac:dyDescent="0.25"/>
  <cols>
    <col min="1" max="1" width="6.7109375" style="29" bestFit="1" customWidth="1"/>
    <col min="2" max="2" width="14.28515625" style="29" customWidth="1"/>
    <col min="3" max="3" width="22" style="29" customWidth="1"/>
    <col min="4" max="4" width="17.140625" style="29" customWidth="1"/>
    <col min="5" max="5" width="14.7109375" style="29" bestFit="1" customWidth="1"/>
    <col min="6" max="6" width="14.140625" style="29" bestFit="1" customWidth="1"/>
    <col min="7" max="7" width="13.140625" style="29" customWidth="1"/>
    <col min="8" max="8" width="10.28515625" style="29" customWidth="1"/>
    <col min="9" max="9" width="10.42578125" style="29" customWidth="1"/>
    <col min="10" max="10" width="11.140625" style="29" customWidth="1"/>
    <col min="11" max="11" width="14.7109375" style="29" customWidth="1"/>
    <col min="12" max="12" width="15.42578125" style="29" bestFit="1" customWidth="1"/>
    <col min="13" max="13" width="10.85546875" style="29" customWidth="1"/>
    <col min="14" max="15" width="12.140625" style="29" customWidth="1"/>
    <col min="16" max="16" width="11.42578125" style="146"/>
    <col min="17" max="17" width="17.42578125" style="29" hidden="1" customWidth="1"/>
    <col min="18" max="18" width="14.28515625" style="29" customWidth="1"/>
    <col min="19" max="16384" width="11.42578125" style="29"/>
  </cols>
  <sheetData>
    <row r="1" spans="1:19" s="1" customFormat="1" ht="28.5" customHeight="1" x14ac:dyDescent="0.25">
      <c r="A1" s="137" t="s">
        <v>160</v>
      </c>
      <c r="B1" s="2"/>
      <c r="C1" s="3"/>
      <c r="D1" s="3"/>
      <c r="E1" s="3"/>
      <c r="F1" s="3"/>
      <c r="G1" s="4" t="s">
        <v>0</v>
      </c>
      <c r="H1" s="3"/>
      <c r="I1" s="3"/>
      <c r="J1" s="3"/>
      <c r="K1" s="3"/>
      <c r="L1" s="3"/>
      <c r="M1" s="3"/>
      <c r="N1" s="5"/>
      <c r="O1" s="6" t="s">
        <v>164</v>
      </c>
      <c r="P1" s="140"/>
    </row>
    <row r="2" spans="1:19" s="1" customFormat="1" ht="29.25" customHeight="1" x14ac:dyDescent="0.25">
      <c r="A2" s="1">
        <v>5</v>
      </c>
      <c r="B2" s="7"/>
      <c r="C2" s="8" t="s">
        <v>180</v>
      </c>
      <c r="D2" s="9"/>
      <c r="E2" s="9"/>
      <c r="F2" s="9"/>
      <c r="G2" s="10"/>
      <c r="H2" s="9"/>
      <c r="I2" s="11"/>
      <c r="J2" s="9"/>
      <c r="K2" s="11"/>
      <c r="L2" s="9"/>
      <c r="M2" s="9"/>
      <c r="N2" s="9"/>
      <c r="O2" s="13"/>
      <c r="P2" s="140"/>
    </row>
    <row r="3" spans="1:19" s="1" customFormat="1" ht="7.5" customHeight="1" x14ac:dyDescent="0.25">
      <c r="B3" s="7"/>
      <c r="C3" s="8"/>
      <c r="D3" s="9"/>
      <c r="E3" s="9"/>
      <c r="F3" s="9"/>
      <c r="G3" s="10"/>
      <c r="H3" s="9"/>
      <c r="I3" s="11"/>
      <c r="J3" s="11"/>
      <c r="K3" s="11"/>
      <c r="L3" s="9"/>
      <c r="M3" s="12"/>
      <c r="N3" s="11"/>
      <c r="O3" s="13"/>
      <c r="P3" s="140"/>
    </row>
    <row r="4" spans="1:19" s="1" customFormat="1" ht="18.75" customHeight="1" x14ac:dyDescent="0.25">
      <c r="B4" s="7"/>
      <c r="C4" s="14" t="s">
        <v>1</v>
      </c>
      <c r="D4" s="9"/>
      <c r="E4" s="9"/>
      <c r="F4" s="9"/>
      <c r="G4" s="10"/>
      <c r="H4" s="9"/>
      <c r="I4" s="9"/>
      <c r="J4" s="9"/>
      <c r="K4" s="188"/>
      <c r="L4" s="188"/>
      <c r="M4" s="188"/>
      <c r="N4" s="189"/>
      <c r="O4" s="190"/>
      <c r="P4" s="140"/>
    </row>
    <row r="5" spans="1:19" s="1" customFormat="1" ht="12.75" customHeight="1" x14ac:dyDescent="0.25">
      <c r="B5" s="7"/>
      <c r="C5" s="14"/>
      <c r="D5" s="9"/>
      <c r="E5" s="9"/>
      <c r="F5" s="9"/>
      <c r="G5" s="10"/>
      <c r="H5" s="9"/>
      <c r="I5" s="9"/>
      <c r="J5" s="9"/>
      <c r="K5" s="188"/>
      <c r="L5" s="188"/>
      <c r="M5" s="188"/>
      <c r="N5" s="189"/>
      <c r="O5" s="190"/>
      <c r="P5" s="140"/>
    </row>
    <row r="6" spans="1:19" s="1" customFormat="1" ht="21" customHeight="1" x14ac:dyDescent="0.25">
      <c r="B6" s="15"/>
      <c r="C6" s="16" t="s">
        <v>2</v>
      </c>
      <c r="D6" s="170"/>
      <c r="E6" s="9"/>
      <c r="F6" s="17" t="s">
        <v>3</v>
      </c>
      <c r="G6" s="170"/>
      <c r="H6" s="9"/>
      <c r="I6" s="18"/>
      <c r="J6" s="9"/>
      <c r="K6" s="167"/>
      <c r="L6" s="167"/>
      <c r="M6" s="167"/>
      <c r="N6" s="167"/>
      <c r="O6" s="168"/>
      <c r="P6" s="140"/>
    </row>
    <row r="7" spans="1:19" s="1" customFormat="1" ht="14.25" customHeight="1" thickBot="1" x14ac:dyDescent="0.3">
      <c r="B7" s="19"/>
      <c r="C7" s="20" t="s">
        <v>181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140"/>
    </row>
    <row r="8" spans="1:19" s="23" customFormat="1" ht="39" customHeight="1" thickBot="1" x14ac:dyDescent="0.3">
      <c r="A8" s="23" t="s">
        <v>4</v>
      </c>
      <c r="B8" s="24" t="s">
        <v>5</v>
      </c>
      <c r="C8" s="25" t="s">
        <v>6</v>
      </c>
      <c r="D8" s="26" t="s">
        <v>7</v>
      </c>
      <c r="E8" s="27" t="s">
        <v>8</v>
      </c>
      <c r="F8" s="26" t="s">
        <v>9</v>
      </c>
      <c r="G8" s="27" t="s">
        <v>10</v>
      </c>
      <c r="H8" s="26" t="s">
        <v>11</v>
      </c>
      <c r="I8" s="27" t="s">
        <v>12</v>
      </c>
      <c r="J8" s="27" t="s">
        <v>13</v>
      </c>
      <c r="K8" s="27" t="s">
        <v>14</v>
      </c>
      <c r="L8" s="26" t="s">
        <v>15</v>
      </c>
      <c r="M8" s="27" t="s">
        <v>16</v>
      </c>
      <c r="N8" s="26" t="s">
        <v>17</v>
      </c>
      <c r="O8" s="28" t="s">
        <v>18</v>
      </c>
      <c r="P8" s="141"/>
    </row>
    <row r="9" spans="1:19" ht="15.75" thickTop="1" x14ac:dyDescent="0.25">
      <c r="A9" s="29" t="s">
        <v>19</v>
      </c>
      <c r="B9" s="191" t="s">
        <v>183</v>
      </c>
      <c r="C9" s="30" t="s">
        <v>20</v>
      </c>
      <c r="D9" s="31" t="s">
        <v>21</v>
      </c>
      <c r="E9" s="32"/>
      <c r="F9" s="33"/>
      <c r="G9" s="34"/>
      <c r="H9" s="35"/>
      <c r="I9" s="34"/>
      <c r="J9" s="34"/>
      <c r="K9" s="34"/>
      <c r="L9" s="36"/>
      <c r="M9" s="31"/>
      <c r="N9" s="37"/>
      <c r="O9" s="38" t="str">
        <f t="shared" ref="O9:O44" si="0">IF(K9="","",(L9/K9)*M9*(1-N9))</f>
        <v/>
      </c>
      <c r="P9" s="142"/>
      <c r="Q9" s="39" t="str">
        <f>LEFT(F9,1)</f>
        <v/>
      </c>
      <c r="R9" s="39"/>
      <c r="S9" s="40"/>
    </row>
    <row r="10" spans="1:19" ht="15" x14ac:dyDescent="0.25">
      <c r="A10" s="29" t="s">
        <v>22</v>
      </c>
      <c r="B10" s="192"/>
      <c r="C10" s="41" t="s">
        <v>23</v>
      </c>
      <c r="D10" s="42" t="s">
        <v>24</v>
      </c>
      <c r="E10" s="43" t="s">
        <v>23</v>
      </c>
      <c r="F10" s="44" t="s">
        <v>25</v>
      </c>
      <c r="G10" s="45" t="s">
        <v>26</v>
      </c>
      <c r="H10" s="45" t="s">
        <v>27</v>
      </c>
      <c r="I10" s="45"/>
      <c r="J10" s="45">
        <v>612944</v>
      </c>
      <c r="K10" s="45">
        <v>500</v>
      </c>
      <c r="L10" s="36">
        <v>405</v>
      </c>
      <c r="M10" s="46"/>
      <c r="N10" s="47">
        <v>0.4</v>
      </c>
      <c r="O10" s="48">
        <f t="shared" si="0"/>
        <v>0</v>
      </c>
      <c r="P10" s="142"/>
      <c r="Q10" s="39" t="str">
        <f>LEFT(F10,1)</f>
        <v>M</v>
      </c>
      <c r="S10" s="40"/>
    </row>
    <row r="11" spans="1:19" ht="15" x14ac:dyDescent="0.25">
      <c r="A11" s="29" t="s">
        <v>28</v>
      </c>
      <c r="B11" s="192"/>
      <c r="C11" s="49" t="s">
        <v>29</v>
      </c>
      <c r="D11" s="42" t="s">
        <v>30</v>
      </c>
      <c r="E11" s="43" t="s">
        <v>29</v>
      </c>
      <c r="F11" s="44" t="s">
        <v>25</v>
      </c>
      <c r="G11" s="45" t="s">
        <v>31</v>
      </c>
      <c r="H11" s="45" t="s">
        <v>27</v>
      </c>
      <c r="I11" s="45"/>
      <c r="J11" s="45">
        <v>741398</v>
      </c>
      <c r="K11" s="45">
        <v>250</v>
      </c>
      <c r="L11" s="36">
        <v>445</v>
      </c>
      <c r="M11" s="46"/>
      <c r="N11" s="47">
        <v>0.4</v>
      </c>
      <c r="O11" s="48">
        <f t="shared" si="0"/>
        <v>0</v>
      </c>
      <c r="P11" s="142"/>
      <c r="Q11" s="39" t="str">
        <f t="shared" ref="Q11:Q66" si="1">LEFT(F11,1)</f>
        <v>M</v>
      </c>
      <c r="R11" s="39"/>
      <c r="S11" s="40"/>
    </row>
    <row r="12" spans="1:19" ht="15" x14ac:dyDescent="0.25">
      <c r="A12" s="29" t="s">
        <v>32</v>
      </c>
      <c r="B12" s="192"/>
      <c r="C12" s="41" t="s">
        <v>33</v>
      </c>
      <c r="D12" s="42" t="s">
        <v>34</v>
      </c>
      <c r="E12" s="43" t="s">
        <v>33</v>
      </c>
      <c r="F12" s="44" t="s">
        <v>25</v>
      </c>
      <c r="G12" s="45" t="s">
        <v>35</v>
      </c>
      <c r="H12" s="45" t="s">
        <v>27</v>
      </c>
      <c r="I12" s="45"/>
      <c r="J12" s="45">
        <v>751209</v>
      </c>
      <c r="K12" s="45">
        <v>250</v>
      </c>
      <c r="L12" s="36">
        <v>445</v>
      </c>
      <c r="M12" s="46"/>
      <c r="N12" s="47">
        <v>0.4</v>
      </c>
      <c r="O12" s="48">
        <f>IF(K12="","",(L12/K12)*M12*(1-N12))</f>
        <v>0</v>
      </c>
      <c r="P12" s="142"/>
      <c r="Q12" s="39" t="str">
        <f t="shared" si="1"/>
        <v>M</v>
      </c>
      <c r="R12" s="39"/>
      <c r="S12" s="40"/>
    </row>
    <row r="13" spans="1:19" ht="15" x14ac:dyDescent="0.25">
      <c r="A13" s="29" t="s">
        <v>36</v>
      </c>
      <c r="B13" s="192"/>
      <c r="C13" s="49" t="s">
        <v>37</v>
      </c>
      <c r="D13" s="42" t="s">
        <v>38</v>
      </c>
      <c r="E13" s="43" t="s">
        <v>37</v>
      </c>
      <c r="F13" s="44" t="s">
        <v>25</v>
      </c>
      <c r="G13" s="45" t="s">
        <v>39</v>
      </c>
      <c r="H13" s="45" t="s">
        <v>27</v>
      </c>
      <c r="I13" s="45"/>
      <c r="J13" s="45">
        <v>741621</v>
      </c>
      <c r="K13" s="45">
        <v>250</v>
      </c>
      <c r="L13" s="36">
        <v>445</v>
      </c>
      <c r="M13" s="46"/>
      <c r="N13" s="47">
        <v>0.4</v>
      </c>
      <c r="O13" s="48">
        <f t="shared" si="0"/>
        <v>0</v>
      </c>
      <c r="P13" s="142"/>
      <c r="Q13" s="39" t="str">
        <f t="shared" si="1"/>
        <v>M</v>
      </c>
      <c r="R13" s="39"/>
      <c r="S13" s="40"/>
    </row>
    <row r="14" spans="1:19" ht="15" x14ac:dyDescent="0.25">
      <c r="A14" s="29" t="s">
        <v>40</v>
      </c>
      <c r="B14" s="192"/>
      <c r="C14" s="50" t="s">
        <v>41</v>
      </c>
      <c r="D14" s="45" t="s">
        <v>42</v>
      </c>
      <c r="E14" s="51" t="s">
        <v>41</v>
      </c>
      <c r="F14" s="44" t="s">
        <v>25</v>
      </c>
      <c r="G14" s="45">
        <v>2331</v>
      </c>
      <c r="H14" s="45" t="s">
        <v>27</v>
      </c>
      <c r="I14" s="45"/>
      <c r="J14" s="45">
        <v>612784</v>
      </c>
      <c r="K14" s="45">
        <v>500</v>
      </c>
      <c r="L14" s="36">
        <v>390</v>
      </c>
      <c r="M14" s="46"/>
      <c r="N14" s="47">
        <v>0.4</v>
      </c>
      <c r="O14" s="48">
        <f t="shared" si="0"/>
        <v>0</v>
      </c>
      <c r="P14" s="142"/>
      <c r="Q14" s="39" t="str">
        <f t="shared" si="1"/>
        <v>M</v>
      </c>
      <c r="R14" s="39"/>
      <c r="S14" s="40"/>
    </row>
    <row r="15" spans="1:19" ht="15.75" thickBot="1" x14ac:dyDescent="0.3">
      <c r="A15" s="29" t="s">
        <v>43</v>
      </c>
      <c r="B15" s="193"/>
      <c r="C15" s="52" t="s">
        <v>44</v>
      </c>
      <c r="D15" s="53" t="s">
        <v>45</v>
      </c>
      <c r="E15" s="53" t="s">
        <v>44</v>
      </c>
      <c r="F15" s="54" t="s">
        <v>25</v>
      </c>
      <c r="G15" s="54" t="s">
        <v>46</v>
      </c>
      <c r="H15" s="54" t="s">
        <v>27</v>
      </c>
      <c r="I15" s="54"/>
      <c r="J15" s="54">
        <v>612891</v>
      </c>
      <c r="K15" s="54">
        <v>500</v>
      </c>
      <c r="L15" s="55">
        <v>390</v>
      </c>
      <c r="M15" s="56"/>
      <c r="N15" s="57">
        <v>0.4</v>
      </c>
      <c r="O15" s="58">
        <f t="shared" si="0"/>
        <v>0</v>
      </c>
      <c r="P15" s="143" t="s">
        <v>163</v>
      </c>
      <c r="Q15" s="39" t="str">
        <f t="shared" si="1"/>
        <v>M</v>
      </c>
      <c r="R15" s="59"/>
      <c r="S15" s="40"/>
    </row>
    <row r="16" spans="1:19" ht="15" customHeight="1" x14ac:dyDescent="0.25">
      <c r="A16" s="29" t="s">
        <v>47</v>
      </c>
      <c r="B16" s="194" t="s">
        <v>48</v>
      </c>
      <c r="C16" s="60" t="s">
        <v>49</v>
      </c>
      <c r="D16" s="61" t="s">
        <v>21</v>
      </c>
      <c r="E16" s="62"/>
      <c r="F16" s="63"/>
      <c r="G16" s="64"/>
      <c r="H16" s="65"/>
      <c r="I16" s="66"/>
      <c r="J16" s="66"/>
      <c r="K16" s="66"/>
      <c r="L16" s="67"/>
      <c r="M16" s="61"/>
      <c r="N16" s="68"/>
      <c r="O16" s="69" t="str">
        <f t="shared" si="0"/>
        <v/>
      </c>
      <c r="P16" s="142"/>
      <c r="Q16" s="39" t="str">
        <f t="shared" si="1"/>
        <v/>
      </c>
      <c r="R16" s="39"/>
      <c r="S16" s="40"/>
    </row>
    <row r="17" spans="1:19" ht="15" x14ac:dyDescent="0.25">
      <c r="A17" s="29" t="s">
        <v>50</v>
      </c>
      <c r="B17" s="195"/>
      <c r="C17" s="70" t="s">
        <v>51</v>
      </c>
      <c r="D17" s="45" t="s">
        <v>52</v>
      </c>
      <c r="E17" s="51" t="s">
        <v>51</v>
      </c>
      <c r="F17" s="45" t="s">
        <v>53</v>
      </c>
      <c r="G17" s="45" t="s">
        <v>54</v>
      </c>
      <c r="H17" s="45" t="s">
        <v>27</v>
      </c>
      <c r="I17" s="45"/>
      <c r="J17" s="45">
        <v>566113</v>
      </c>
      <c r="K17" s="45">
        <v>500</v>
      </c>
      <c r="L17" s="36">
        <v>291</v>
      </c>
      <c r="M17" s="46"/>
      <c r="N17" s="47">
        <v>0.4</v>
      </c>
      <c r="O17" s="48">
        <f t="shared" si="0"/>
        <v>0</v>
      </c>
      <c r="P17" s="142"/>
      <c r="Q17" s="39" t="str">
        <f t="shared" si="1"/>
        <v>M</v>
      </c>
      <c r="R17" s="39"/>
      <c r="S17" s="40"/>
    </row>
    <row r="18" spans="1:19" ht="15" x14ac:dyDescent="0.25">
      <c r="A18" s="29" t="s">
        <v>55</v>
      </c>
      <c r="B18" s="195"/>
      <c r="C18" s="70" t="s">
        <v>56</v>
      </c>
      <c r="D18" s="44" t="s">
        <v>57</v>
      </c>
      <c r="E18" s="43" t="s">
        <v>56</v>
      </c>
      <c r="F18" s="45" t="s">
        <v>58</v>
      </c>
      <c r="G18" s="44" t="s">
        <v>59</v>
      </c>
      <c r="H18" s="71" t="s">
        <v>60</v>
      </c>
      <c r="I18" s="44"/>
      <c r="J18" s="71">
        <v>304132</v>
      </c>
      <c r="K18" s="45">
        <v>500</v>
      </c>
      <c r="L18" s="36">
        <v>312</v>
      </c>
      <c r="M18" s="46"/>
      <c r="N18" s="47">
        <v>0.2</v>
      </c>
      <c r="O18" s="48">
        <f t="shared" si="0"/>
        <v>0</v>
      </c>
      <c r="P18" s="142"/>
      <c r="Q18" s="39" t="str">
        <f t="shared" si="1"/>
        <v>M</v>
      </c>
      <c r="R18" s="39"/>
      <c r="S18" s="40"/>
    </row>
    <row r="19" spans="1:19" ht="15" x14ac:dyDescent="0.25">
      <c r="A19" s="29" t="s">
        <v>61</v>
      </c>
      <c r="B19" s="195"/>
      <c r="C19" s="70" t="s">
        <v>62</v>
      </c>
      <c r="D19" s="43" t="s">
        <v>63</v>
      </c>
      <c r="E19" s="43" t="s">
        <v>62</v>
      </c>
      <c r="F19" s="45" t="s">
        <v>25</v>
      </c>
      <c r="G19" s="44" t="s">
        <v>64</v>
      </c>
      <c r="H19" s="44" t="s">
        <v>27</v>
      </c>
      <c r="I19" s="44"/>
      <c r="J19" s="45">
        <v>740421</v>
      </c>
      <c r="K19" s="45">
        <v>250</v>
      </c>
      <c r="L19" s="36">
        <v>445</v>
      </c>
      <c r="M19" s="46"/>
      <c r="N19" s="47">
        <v>0.4</v>
      </c>
      <c r="O19" s="48">
        <f t="shared" si="0"/>
        <v>0</v>
      </c>
      <c r="P19" s="142"/>
      <c r="Q19" s="39" t="str">
        <f t="shared" si="1"/>
        <v>M</v>
      </c>
      <c r="R19" s="39"/>
      <c r="S19" s="40"/>
    </row>
    <row r="20" spans="1:19" ht="15" x14ac:dyDescent="0.25">
      <c r="A20" s="29" t="s">
        <v>65</v>
      </c>
      <c r="B20" s="195"/>
      <c r="C20" s="70" t="s">
        <v>66</v>
      </c>
      <c r="D20" s="43" t="s">
        <v>67</v>
      </c>
      <c r="E20" s="43" t="s">
        <v>66</v>
      </c>
      <c r="F20" s="44" t="s">
        <v>25</v>
      </c>
      <c r="G20" s="44" t="s">
        <v>68</v>
      </c>
      <c r="H20" s="44" t="s">
        <v>27</v>
      </c>
      <c r="I20" s="44"/>
      <c r="J20" s="44">
        <v>743565</v>
      </c>
      <c r="K20" s="45">
        <v>250</v>
      </c>
      <c r="L20" s="36">
        <v>445</v>
      </c>
      <c r="M20" s="46"/>
      <c r="N20" s="47">
        <v>0.4</v>
      </c>
      <c r="O20" s="48">
        <f t="shared" si="0"/>
        <v>0</v>
      </c>
      <c r="P20" s="142"/>
      <c r="Q20" s="39" t="str">
        <f t="shared" si="1"/>
        <v>M</v>
      </c>
      <c r="R20" s="39"/>
      <c r="S20" s="40"/>
    </row>
    <row r="21" spans="1:19" ht="17.25" customHeight="1" x14ac:dyDescent="0.25">
      <c r="A21" s="29" t="s">
        <v>69</v>
      </c>
      <c r="B21" s="195"/>
      <c r="C21" s="72" t="s">
        <v>70</v>
      </c>
      <c r="D21" s="44" t="s">
        <v>71</v>
      </c>
      <c r="E21" s="43" t="s">
        <v>70</v>
      </c>
      <c r="F21" s="45" t="s">
        <v>58</v>
      </c>
      <c r="G21" s="44" t="s">
        <v>72</v>
      </c>
      <c r="H21" s="44" t="s">
        <v>27</v>
      </c>
      <c r="I21" s="44"/>
      <c r="J21" s="51">
        <v>563372</v>
      </c>
      <c r="K21" s="45">
        <v>500</v>
      </c>
      <c r="L21" s="36">
        <v>355</v>
      </c>
      <c r="M21" s="46"/>
      <c r="N21" s="47">
        <v>0.4</v>
      </c>
      <c r="O21" s="48">
        <f t="shared" si="0"/>
        <v>0</v>
      </c>
      <c r="P21" s="142"/>
      <c r="Q21" s="39" t="str">
        <f t="shared" si="1"/>
        <v>M</v>
      </c>
      <c r="R21" s="39"/>
      <c r="S21" s="40"/>
    </row>
    <row r="22" spans="1:19" ht="15" x14ac:dyDescent="0.25">
      <c r="A22" s="29" t="s">
        <v>73</v>
      </c>
      <c r="B22" s="195"/>
      <c r="C22" s="70" t="s">
        <v>74</v>
      </c>
      <c r="D22" s="44" t="s">
        <v>75</v>
      </c>
      <c r="E22" s="43" t="s">
        <v>76</v>
      </c>
      <c r="F22" s="45" t="s">
        <v>25</v>
      </c>
      <c r="G22" s="44" t="s">
        <v>77</v>
      </c>
      <c r="H22" s="44" t="s">
        <v>27</v>
      </c>
      <c r="I22" s="44"/>
      <c r="J22" s="45">
        <v>747357</v>
      </c>
      <c r="K22" s="45">
        <v>250</v>
      </c>
      <c r="L22" s="36">
        <v>445</v>
      </c>
      <c r="M22" s="46"/>
      <c r="N22" s="47">
        <v>0.4</v>
      </c>
      <c r="O22" s="48">
        <f t="shared" si="0"/>
        <v>0</v>
      </c>
      <c r="P22" s="142"/>
      <c r="Q22" s="39" t="str">
        <f t="shared" si="1"/>
        <v>M</v>
      </c>
      <c r="R22" s="39"/>
      <c r="S22" s="40"/>
    </row>
    <row r="23" spans="1:19" ht="15.75" thickBot="1" x14ac:dyDescent="0.3">
      <c r="A23" s="29" t="s">
        <v>78</v>
      </c>
      <c r="B23" s="196"/>
      <c r="C23" s="73" t="s">
        <v>79</v>
      </c>
      <c r="D23" s="74" t="s">
        <v>80</v>
      </c>
      <c r="E23" s="74" t="s">
        <v>79</v>
      </c>
      <c r="F23" s="54" t="s">
        <v>53</v>
      </c>
      <c r="G23" s="75" t="s">
        <v>81</v>
      </c>
      <c r="H23" s="75" t="s">
        <v>27</v>
      </c>
      <c r="I23" s="75"/>
      <c r="J23" s="54">
        <v>564196</v>
      </c>
      <c r="K23" s="54">
        <v>250</v>
      </c>
      <c r="L23" s="76">
        <v>250</v>
      </c>
      <c r="M23" s="56"/>
      <c r="N23" s="57">
        <v>0.4</v>
      </c>
      <c r="O23" s="58">
        <f t="shared" si="0"/>
        <v>0</v>
      </c>
      <c r="P23" s="142"/>
      <c r="Q23" s="39" t="str">
        <f t="shared" si="1"/>
        <v>M</v>
      </c>
      <c r="R23" s="39"/>
      <c r="S23" s="40"/>
    </row>
    <row r="24" spans="1:19" ht="15" customHeight="1" x14ac:dyDescent="0.25">
      <c r="A24" s="29" t="s">
        <v>82</v>
      </c>
      <c r="B24" s="197" t="s">
        <v>83</v>
      </c>
      <c r="C24" s="77" t="s">
        <v>84</v>
      </c>
      <c r="D24" s="78" t="s">
        <v>21</v>
      </c>
      <c r="E24" s="79"/>
      <c r="F24" s="80"/>
      <c r="G24" s="80"/>
      <c r="H24" s="81"/>
      <c r="I24" s="80"/>
      <c r="J24" s="80"/>
      <c r="K24" s="63"/>
      <c r="L24" s="82"/>
      <c r="M24" s="83"/>
      <c r="N24" s="84"/>
      <c r="O24" s="48" t="str">
        <f t="shared" si="0"/>
        <v/>
      </c>
      <c r="P24" s="142"/>
      <c r="Q24" s="39" t="str">
        <f t="shared" si="1"/>
        <v/>
      </c>
      <c r="R24" s="39"/>
      <c r="S24" s="40"/>
    </row>
    <row r="25" spans="1:19" ht="15" x14ac:dyDescent="0.25">
      <c r="A25" s="29" t="s">
        <v>85</v>
      </c>
      <c r="B25" s="198"/>
      <c r="C25" s="85" t="s">
        <v>86</v>
      </c>
      <c r="D25" s="44"/>
      <c r="E25" s="43"/>
      <c r="F25" s="44"/>
      <c r="G25" s="44"/>
      <c r="H25" s="86"/>
      <c r="I25" s="44"/>
      <c r="J25" s="44"/>
      <c r="K25" s="45"/>
      <c r="L25" s="36"/>
      <c r="M25" s="46"/>
      <c r="N25" s="87"/>
      <c r="O25" s="48" t="str">
        <f t="shared" si="0"/>
        <v/>
      </c>
      <c r="P25" s="142"/>
      <c r="Q25" s="39" t="str">
        <f t="shared" si="1"/>
        <v/>
      </c>
      <c r="R25" s="39"/>
      <c r="S25" s="40"/>
    </row>
    <row r="26" spans="1:19" ht="15" x14ac:dyDescent="0.25">
      <c r="A26" s="29" t="s">
        <v>87</v>
      </c>
      <c r="B26" s="198"/>
      <c r="C26" s="88" t="s">
        <v>88</v>
      </c>
      <c r="D26" s="44"/>
      <c r="E26" s="89"/>
      <c r="F26" s="44"/>
      <c r="G26" s="44"/>
      <c r="H26" s="86"/>
      <c r="I26" s="44"/>
      <c r="J26" s="44"/>
      <c r="K26" s="45"/>
      <c r="L26" s="36"/>
      <c r="M26" s="46"/>
      <c r="N26" s="87"/>
      <c r="O26" s="48" t="str">
        <f t="shared" si="0"/>
        <v/>
      </c>
      <c r="P26" s="142"/>
      <c r="Q26" s="39" t="str">
        <f t="shared" si="1"/>
        <v/>
      </c>
      <c r="R26" s="39"/>
      <c r="S26" s="40"/>
    </row>
    <row r="27" spans="1:19" ht="14.25" customHeight="1" x14ac:dyDescent="0.25">
      <c r="A27" s="29" t="s">
        <v>89</v>
      </c>
      <c r="B27" s="198"/>
      <c r="C27" s="88" t="s">
        <v>90</v>
      </c>
      <c r="D27" s="90" t="s">
        <v>91</v>
      </c>
      <c r="E27" s="43" t="s">
        <v>92</v>
      </c>
      <c r="F27" s="45" t="s">
        <v>93</v>
      </c>
      <c r="G27" s="44" t="s">
        <v>94</v>
      </c>
      <c r="H27" s="91" t="s">
        <v>27</v>
      </c>
      <c r="I27" s="44"/>
      <c r="J27" s="44">
        <v>562254</v>
      </c>
      <c r="K27" s="45">
        <v>250</v>
      </c>
      <c r="L27" s="36">
        <v>180</v>
      </c>
      <c r="M27" s="46"/>
      <c r="N27" s="87">
        <v>0.4</v>
      </c>
      <c r="O27" s="48">
        <f t="shared" si="0"/>
        <v>0</v>
      </c>
      <c r="P27" s="144"/>
      <c r="Q27" s="39" t="str">
        <f t="shared" si="1"/>
        <v>M</v>
      </c>
      <c r="R27" s="39"/>
      <c r="S27" s="40"/>
    </row>
    <row r="28" spans="1:19" ht="14.25" customHeight="1" thickBot="1" x14ac:dyDescent="0.3">
      <c r="A28" s="29" t="s">
        <v>95</v>
      </c>
      <c r="B28" s="199"/>
      <c r="C28" s="92" t="s">
        <v>96</v>
      </c>
      <c r="D28" s="93"/>
      <c r="E28" s="93"/>
      <c r="F28" s="94"/>
      <c r="G28" s="91"/>
      <c r="H28" s="91"/>
      <c r="I28" s="91"/>
      <c r="J28" s="42"/>
      <c r="K28" s="42"/>
      <c r="L28" s="55"/>
      <c r="M28" s="95"/>
      <c r="N28" s="87"/>
      <c r="O28" s="96" t="str">
        <f t="shared" si="0"/>
        <v/>
      </c>
      <c r="P28" s="142"/>
      <c r="Q28" s="39" t="str">
        <f t="shared" si="1"/>
        <v/>
      </c>
      <c r="R28" s="39"/>
      <c r="S28" s="40"/>
    </row>
    <row r="29" spans="1:19" ht="14.25" customHeight="1" x14ac:dyDescent="0.25">
      <c r="A29" s="29" t="s">
        <v>97</v>
      </c>
      <c r="B29" s="182" t="s">
        <v>98</v>
      </c>
      <c r="C29" s="97" t="s">
        <v>99</v>
      </c>
      <c r="D29" s="98" t="s">
        <v>21</v>
      </c>
      <c r="E29" s="99"/>
      <c r="F29" s="80"/>
      <c r="G29" s="100"/>
      <c r="H29" s="101"/>
      <c r="I29" s="100"/>
      <c r="J29" s="100"/>
      <c r="K29" s="66"/>
      <c r="L29" s="67"/>
      <c r="M29" s="61"/>
      <c r="N29" s="68"/>
      <c r="O29" s="69" t="str">
        <f t="shared" si="0"/>
        <v/>
      </c>
      <c r="P29" s="142"/>
      <c r="Q29" s="39" t="str">
        <f t="shared" si="1"/>
        <v/>
      </c>
      <c r="R29" s="39"/>
      <c r="S29" s="40"/>
    </row>
    <row r="30" spans="1:19" ht="14.25" customHeight="1" x14ac:dyDescent="0.25">
      <c r="A30" s="29" t="s">
        <v>100</v>
      </c>
      <c r="B30" s="183"/>
      <c r="C30" s="102" t="s">
        <v>101</v>
      </c>
      <c r="D30" s="80" t="s">
        <v>102</v>
      </c>
      <c r="E30" s="43" t="s">
        <v>103</v>
      </c>
      <c r="F30" s="45" t="s">
        <v>25</v>
      </c>
      <c r="G30" s="103" t="s">
        <v>104</v>
      </c>
      <c r="H30" s="44" t="s">
        <v>27</v>
      </c>
      <c r="I30" s="104"/>
      <c r="J30" s="44">
        <v>562670</v>
      </c>
      <c r="K30" s="45">
        <v>250</v>
      </c>
      <c r="L30" s="36">
        <v>250</v>
      </c>
      <c r="M30" s="46"/>
      <c r="N30" s="47">
        <v>0.4</v>
      </c>
      <c r="O30" s="48">
        <f t="shared" si="0"/>
        <v>0</v>
      </c>
      <c r="P30" s="142"/>
      <c r="Q30" s="39" t="str">
        <f t="shared" si="1"/>
        <v>M</v>
      </c>
      <c r="R30" s="39"/>
      <c r="S30" s="40"/>
    </row>
    <row r="31" spans="1:19" ht="14.25" customHeight="1" x14ac:dyDescent="0.25">
      <c r="A31" s="29" t="s">
        <v>105</v>
      </c>
      <c r="B31" s="183"/>
      <c r="C31" s="102" t="s">
        <v>106</v>
      </c>
      <c r="D31" s="80"/>
      <c r="E31" s="43"/>
      <c r="F31" s="44"/>
      <c r="G31" s="44"/>
      <c r="H31" s="86"/>
      <c r="I31" s="44"/>
      <c r="J31" s="44"/>
      <c r="K31" s="45"/>
      <c r="L31" s="36"/>
      <c r="M31" s="46"/>
      <c r="N31" s="47"/>
      <c r="O31" s="48" t="str">
        <f t="shared" si="0"/>
        <v/>
      </c>
      <c r="P31" s="142"/>
      <c r="Q31" s="39" t="str">
        <f t="shared" si="1"/>
        <v/>
      </c>
      <c r="R31" s="39"/>
      <c r="S31" s="40"/>
    </row>
    <row r="32" spans="1:19" ht="14.25" customHeight="1" x14ac:dyDescent="0.25">
      <c r="A32" s="29" t="s">
        <v>107</v>
      </c>
      <c r="B32" s="183"/>
      <c r="C32" s="105" t="s">
        <v>108</v>
      </c>
      <c r="D32" s="44" t="s">
        <v>109</v>
      </c>
      <c r="E32" s="43" t="s">
        <v>108</v>
      </c>
      <c r="F32" s="44" t="s">
        <v>25</v>
      </c>
      <c r="G32" s="29" t="s">
        <v>110</v>
      </c>
      <c r="H32" s="71" t="s">
        <v>60</v>
      </c>
      <c r="I32" s="44"/>
      <c r="J32" s="106">
        <v>331516</v>
      </c>
      <c r="K32" s="45">
        <v>500</v>
      </c>
      <c r="L32" s="36">
        <v>252</v>
      </c>
      <c r="M32" s="46"/>
      <c r="N32" s="47">
        <v>0.2</v>
      </c>
      <c r="O32" s="48">
        <f t="shared" si="0"/>
        <v>0</v>
      </c>
      <c r="P32" s="142"/>
      <c r="Q32" s="39" t="str">
        <f t="shared" si="1"/>
        <v>M</v>
      </c>
      <c r="R32" s="39"/>
      <c r="S32" s="40"/>
    </row>
    <row r="33" spans="1:19" ht="14.25" customHeight="1" x14ac:dyDescent="0.25">
      <c r="A33" s="29" t="s">
        <v>111</v>
      </c>
      <c r="B33" s="183"/>
      <c r="C33" s="102" t="s">
        <v>112</v>
      </c>
      <c r="D33" s="108" t="s">
        <v>113</v>
      </c>
      <c r="E33" s="43"/>
      <c r="F33" s="44"/>
      <c r="G33" s="45"/>
      <c r="H33" s="109"/>
      <c r="I33" s="45">
        <v>200</v>
      </c>
      <c r="J33" s="45">
        <v>559925</v>
      </c>
      <c r="K33" s="45">
        <v>2000</v>
      </c>
      <c r="L33" s="36">
        <v>73</v>
      </c>
      <c r="M33" s="46"/>
      <c r="N33" s="47">
        <v>0.4</v>
      </c>
      <c r="O33" s="48">
        <f t="shared" si="0"/>
        <v>0</v>
      </c>
      <c r="P33" s="144"/>
      <c r="Q33" s="39" t="str">
        <f t="shared" si="1"/>
        <v/>
      </c>
      <c r="R33" s="39"/>
      <c r="S33" s="40"/>
    </row>
    <row r="34" spans="1:19" ht="14.25" customHeight="1" x14ac:dyDescent="0.25">
      <c r="A34" s="29" t="s">
        <v>114</v>
      </c>
      <c r="B34" s="183"/>
      <c r="C34" s="102" t="s">
        <v>112</v>
      </c>
      <c r="D34" s="108" t="s">
        <v>115</v>
      </c>
      <c r="E34" s="110" t="s">
        <v>116</v>
      </c>
      <c r="F34" s="44" t="s">
        <v>25</v>
      </c>
      <c r="G34" s="45" t="s">
        <v>117</v>
      </c>
      <c r="H34" s="45" t="s">
        <v>27</v>
      </c>
      <c r="I34" s="45"/>
      <c r="J34" s="45">
        <v>555334</v>
      </c>
      <c r="K34" s="45">
        <v>2000</v>
      </c>
      <c r="L34" s="36">
        <v>213</v>
      </c>
      <c r="M34" s="46"/>
      <c r="N34" s="47">
        <v>0.4</v>
      </c>
      <c r="O34" s="48">
        <f t="shared" si="0"/>
        <v>0</v>
      </c>
      <c r="P34" s="145"/>
      <c r="Q34" s="39" t="str">
        <f t="shared" si="1"/>
        <v>M</v>
      </c>
      <c r="R34" s="107"/>
      <c r="S34" s="40"/>
    </row>
    <row r="35" spans="1:19" ht="14.25" customHeight="1" x14ac:dyDescent="0.25">
      <c r="A35" s="29" t="s">
        <v>118</v>
      </c>
      <c r="B35" s="183"/>
      <c r="C35" s="102" t="s">
        <v>112</v>
      </c>
      <c r="D35" s="108" t="s">
        <v>119</v>
      </c>
      <c r="E35" s="110" t="s">
        <v>120</v>
      </c>
      <c r="F35" s="45" t="s">
        <v>25</v>
      </c>
      <c r="G35" s="45" t="s">
        <v>121</v>
      </c>
      <c r="H35" s="71" t="s">
        <v>60</v>
      </c>
      <c r="I35" s="45"/>
      <c r="J35" s="111">
        <v>363042</v>
      </c>
      <c r="K35" s="45">
        <v>500</v>
      </c>
      <c r="L35" s="36">
        <v>224</v>
      </c>
      <c r="M35" s="46"/>
      <c r="N35" s="47">
        <v>0.2</v>
      </c>
      <c r="O35" s="48">
        <f t="shared" si="0"/>
        <v>0</v>
      </c>
      <c r="P35" s="145"/>
      <c r="Q35" s="39" t="str">
        <f t="shared" si="1"/>
        <v>M</v>
      </c>
      <c r="R35" s="107"/>
      <c r="S35" s="40"/>
    </row>
    <row r="36" spans="1:19" ht="14.25" customHeight="1" x14ac:dyDescent="0.25">
      <c r="A36" s="29" t="s">
        <v>122</v>
      </c>
      <c r="B36" s="183"/>
      <c r="C36" s="152" t="s">
        <v>112</v>
      </c>
      <c r="D36" s="151" t="s">
        <v>123</v>
      </c>
      <c r="E36" s="121" t="s">
        <v>116</v>
      </c>
      <c r="F36" s="42" t="s">
        <v>25</v>
      </c>
      <c r="G36" s="42" t="s">
        <v>124</v>
      </c>
      <c r="H36" s="153" t="s">
        <v>60</v>
      </c>
      <c r="I36" s="42"/>
      <c r="J36" s="154">
        <v>362516</v>
      </c>
      <c r="K36" s="42">
        <v>500</v>
      </c>
      <c r="L36" s="55">
        <v>204</v>
      </c>
      <c r="M36" s="95"/>
      <c r="N36" s="87">
        <v>0.2</v>
      </c>
      <c r="O36" s="123">
        <f t="shared" si="0"/>
        <v>0</v>
      </c>
      <c r="P36" s="145"/>
      <c r="Q36" s="39" t="str">
        <f t="shared" si="1"/>
        <v>M</v>
      </c>
      <c r="R36" s="107"/>
      <c r="S36" s="40"/>
    </row>
    <row r="37" spans="1:19" ht="14.25" customHeight="1" thickBot="1" x14ac:dyDescent="0.3">
      <c r="A37" s="29" t="s">
        <v>125</v>
      </c>
      <c r="B37" s="184"/>
      <c r="C37" s="112"/>
      <c r="D37" s="54"/>
      <c r="E37" s="113"/>
      <c r="F37" s="54"/>
      <c r="G37" s="54"/>
      <c r="H37" s="114"/>
      <c r="I37" s="54"/>
      <c r="J37" s="115"/>
      <c r="K37" s="54"/>
      <c r="L37" s="76"/>
      <c r="M37" s="56"/>
      <c r="N37" s="57"/>
      <c r="O37" s="58" t="str">
        <f t="shared" si="0"/>
        <v/>
      </c>
      <c r="P37" s="145"/>
      <c r="Q37" s="39" t="str">
        <f t="shared" si="1"/>
        <v/>
      </c>
      <c r="R37" s="107"/>
      <c r="S37" s="40"/>
    </row>
    <row r="38" spans="1:19" ht="14.25" customHeight="1" x14ac:dyDescent="0.25">
      <c r="A38" s="29" t="s">
        <v>130</v>
      </c>
      <c r="B38" s="185" t="s">
        <v>126</v>
      </c>
      <c r="C38" s="116" t="s">
        <v>127</v>
      </c>
      <c r="D38" s="83" t="s">
        <v>128</v>
      </c>
      <c r="E38" s="79" t="s">
        <v>129</v>
      </c>
      <c r="F38" s="63" t="s">
        <v>161</v>
      </c>
      <c r="G38" s="63" t="s">
        <v>162</v>
      </c>
      <c r="H38" s="63" t="s">
        <v>27</v>
      </c>
      <c r="I38" s="63"/>
      <c r="J38" s="63">
        <v>562111</v>
      </c>
      <c r="K38" s="63">
        <v>250</v>
      </c>
      <c r="L38" s="82">
        <v>184</v>
      </c>
      <c r="M38" s="83"/>
      <c r="N38" s="84">
        <v>0.4</v>
      </c>
      <c r="O38" s="48">
        <f t="shared" si="0"/>
        <v>0</v>
      </c>
      <c r="P38" s="142"/>
      <c r="Q38" s="39" t="str">
        <f t="shared" si="1"/>
        <v>I</v>
      </c>
      <c r="R38" s="39"/>
      <c r="S38" s="40"/>
    </row>
    <row r="39" spans="1:19" ht="14.25" customHeight="1" x14ac:dyDescent="0.25">
      <c r="A39" s="29" t="s">
        <v>134</v>
      </c>
      <c r="B39" s="186"/>
      <c r="C39" s="117" t="s">
        <v>131</v>
      </c>
      <c r="D39" s="118" t="s">
        <v>132</v>
      </c>
      <c r="E39" s="118" t="s">
        <v>131</v>
      </c>
      <c r="F39" s="45" t="s">
        <v>25</v>
      </c>
      <c r="G39" s="45" t="s">
        <v>133</v>
      </c>
      <c r="H39" s="45" t="s">
        <v>27</v>
      </c>
      <c r="I39" s="45"/>
      <c r="J39" s="45">
        <v>561352</v>
      </c>
      <c r="K39" s="45">
        <v>250</v>
      </c>
      <c r="L39" s="36">
        <v>184</v>
      </c>
      <c r="M39" s="46"/>
      <c r="N39" s="47">
        <v>0.4</v>
      </c>
      <c r="O39" s="48">
        <f t="shared" si="0"/>
        <v>0</v>
      </c>
      <c r="P39" s="142"/>
      <c r="Q39" s="39" t="str">
        <f t="shared" si="1"/>
        <v>M</v>
      </c>
      <c r="R39" s="39"/>
      <c r="S39" s="40"/>
    </row>
    <row r="40" spans="1:19" ht="14.25" customHeight="1" x14ac:dyDescent="0.25">
      <c r="A40" s="29" t="s">
        <v>137</v>
      </c>
      <c r="B40" s="186"/>
      <c r="C40" s="116" t="s">
        <v>135</v>
      </c>
      <c r="D40" s="110" t="s">
        <v>115</v>
      </c>
      <c r="E40" s="110" t="s">
        <v>136</v>
      </c>
      <c r="F40" s="44" t="s">
        <v>25</v>
      </c>
      <c r="G40" s="45" t="s">
        <v>117</v>
      </c>
      <c r="H40" s="71" t="s">
        <v>60</v>
      </c>
      <c r="I40" s="45"/>
      <c r="J40" s="119">
        <v>300426</v>
      </c>
      <c r="K40" s="45">
        <v>500</v>
      </c>
      <c r="L40" s="36">
        <v>212</v>
      </c>
      <c r="M40" s="46"/>
      <c r="N40" s="47">
        <v>0.2</v>
      </c>
      <c r="O40" s="48">
        <f t="shared" si="0"/>
        <v>0</v>
      </c>
      <c r="P40" s="142"/>
      <c r="Q40" s="39" t="str">
        <f t="shared" si="1"/>
        <v>M</v>
      </c>
      <c r="R40" s="39"/>
      <c r="S40" s="40"/>
    </row>
    <row r="41" spans="1:19" ht="14.25" customHeight="1" x14ac:dyDescent="0.25">
      <c r="A41" s="29" t="s">
        <v>141</v>
      </c>
      <c r="B41" s="186"/>
      <c r="C41" s="116" t="s">
        <v>138</v>
      </c>
      <c r="D41" s="110" t="s">
        <v>119</v>
      </c>
      <c r="E41" s="110" t="s">
        <v>139</v>
      </c>
      <c r="F41" s="44" t="s">
        <v>25</v>
      </c>
      <c r="G41" s="45" t="s">
        <v>140</v>
      </c>
      <c r="H41" s="45" t="s">
        <v>27</v>
      </c>
      <c r="I41" s="45"/>
      <c r="J41" s="45">
        <v>560177</v>
      </c>
      <c r="K41" s="45">
        <v>500</v>
      </c>
      <c r="L41" s="36">
        <v>268</v>
      </c>
      <c r="M41" s="46"/>
      <c r="N41" s="47">
        <v>0.4</v>
      </c>
      <c r="O41" s="48">
        <f t="shared" si="0"/>
        <v>0</v>
      </c>
      <c r="P41" s="145"/>
      <c r="Q41" s="39" t="str">
        <f t="shared" si="1"/>
        <v>M</v>
      </c>
      <c r="R41" s="107"/>
      <c r="S41" s="40"/>
    </row>
    <row r="42" spans="1:19" ht="14.25" customHeight="1" x14ac:dyDescent="0.25">
      <c r="A42" s="29" t="s">
        <v>142</v>
      </c>
      <c r="B42" s="186"/>
      <c r="C42" s="117" t="s">
        <v>135</v>
      </c>
      <c r="D42" s="110" t="s">
        <v>123</v>
      </c>
      <c r="E42" s="110" t="s">
        <v>136</v>
      </c>
      <c r="F42" s="45" t="s">
        <v>25</v>
      </c>
      <c r="G42" s="45"/>
      <c r="H42" s="71" t="s">
        <v>60</v>
      </c>
      <c r="I42" s="45"/>
      <c r="J42" s="111">
        <v>362512</v>
      </c>
      <c r="K42" s="45">
        <v>500</v>
      </c>
      <c r="L42" s="36">
        <v>212</v>
      </c>
      <c r="M42" s="46"/>
      <c r="N42" s="47">
        <v>0.2</v>
      </c>
      <c r="O42" s="48">
        <f t="shared" si="0"/>
        <v>0</v>
      </c>
      <c r="Q42" s="39" t="str">
        <f t="shared" si="1"/>
        <v>M</v>
      </c>
    </row>
    <row r="43" spans="1:19" ht="14.25" customHeight="1" x14ac:dyDescent="0.25">
      <c r="A43" s="29" t="s">
        <v>145</v>
      </c>
      <c r="B43" s="186"/>
      <c r="C43" s="120" t="s">
        <v>135</v>
      </c>
      <c r="D43" s="42" t="s">
        <v>143</v>
      </c>
      <c r="E43" s="121" t="s">
        <v>144</v>
      </c>
      <c r="F43" s="42"/>
      <c r="G43" s="42"/>
      <c r="H43" s="42" t="s">
        <v>27</v>
      </c>
      <c r="I43" s="42"/>
      <c r="J43" s="42">
        <v>565388</v>
      </c>
      <c r="K43" s="42">
        <v>1000</v>
      </c>
      <c r="L43" s="36">
        <v>192</v>
      </c>
      <c r="M43" s="95"/>
      <c r="N43" s="122">
        <v>0.4</v>
      </c>
      <c r="O43" s="123">
        <f t="shared" si="0"/>
        <v>0</v>
      </c>
      <c r="Q43" s="39" t="str">
        <f t="shared" si="1"/>
        <v/>
      </c>
    </row>
    <row r="44" spans="1:19" ht="14.25" customHeight="1" thickBot="1" x14ac:dyDescent="0.3">
      <c r="A44" s="29" t="s">
        <v>148</v>
      </c>
      <c r="B44" s="187"/>
      <c r="C44" s="120"/>
      <c r="D44" s="42"/>
      <c r="E44" s="121"/>
      <c r="F44" s="42"/>
      <c r="G44" s="42"/>
      <c r="H44" s="153"/>
      <c r="I44" s="42"/>
      <c r="J44" s="154"/>
      <c r="K44" s="42"/>
      <c r="L44" s="55"/>
      <c r="M44" s="95"/>
      <c r="N44" s="87"/>
      <c r="O44" s="123" t="str">
        <f t="shared" si="0"/>
        <v/>
      </c>
      <c r="Q44" s="39" t="str">
        <f t="shared" si="1"/>
        <v/>
      </c>
    </row>
    <row r="45" spans="1:19" ht="14.25" customHeight="1" x14ac:dyDescent="0.25">
      <c r="A45" s="29" t="s">
        <v>165</v>
      </c>
      <c r="B45" s="159"/>
      <c r="C45" s="160" t="s">
        <v>146</v>
      </c>
      <c r="D45" s="66" t="s">
        <v>147</v>
      </c>
      <c r="E45" s="160" t="s">
        <v>146</v>
      </c>
      <c r="F45" s="66"/>
      <c r="G45" s="66"/>
      <c r="H45" s="161" t="s">
        <v>60</v>
      </c>
      <c r="I45" s="66"/>
      <c r="J45" s="162">
        <v>426103</v>
      </c>
      <c r="K45" s="66">
        <v>2500</v>
      </c>
      <c r="L45" s="67">
        <v>384</v>
      </c>
      <c r="M45" s="61"/>
      <c r="N45" s="68">
        <v>0.2</v>
      </c>
      <c r="O45" s="69">
        <f t="shared" ref="O45:O58" si="2">IF(K45="","",(L45/K45)*M45*(1-N45))</f>
        <v>0</v>
      </c>
      <c r="Q45" s="39" t="str">
        <f t="shared" si="1"/>
        <v/>
      </c>
    </row>
    <row r="46" spans="1:19" ht="14.25" customHeight="1" x14ac:dyDescent="0.25">
      <c r="A46" s="29" t="s">
        <v>166</v>
      </c>
      <c r="B46" s="163"/>
      <c r="C46" s="110" t="s">
        <v>146</v>
      </c>
      <c r="D46" s="45" t="s">
        <v>149</v>
      </c>
      <c r="E46" s="110" t="s">
        <v>146</v>
      </c>
      <c r="F46" s="45"/>
      <c r="G46" s="45"/>
      <c r="H46" s="45" t="s">
        <v>27</v>
      </c>
      <c r="I46" s="45"/>
      <c r="J46" s="45">
        <v>564220</v>
      </c>
      <c r="K46" s="45">
        <v>1250</v>
      </c>
      <c r="L46" s="36">
        <v>149</v>
      </c>
      <c r="M46" s="46"/>
      <c r="N46" s="47">
        <v>0.4</v>
      </c>
      <c r="O46" s="123">
        <f t="shared" si="2"/>
        <v>0</v>
      </c>
      <c r="Q46" s="39" t="str">
        <f t="shared" si="1"/>
        <v/>
      </c>
    </row>
    <row r="47" spans="1:19" ht="14.25" customHeight="1" x14ac:dyDescent="0.25">
      <c r="A47" s="29" t="s">
        <v>167</v>
      </c>
      <c r="B47" s="163"/>
      <c r="C47" s="110"/>
      <c r="D47" s="45"/>
      <c r="E47" s="110"/>
      <c r="F47" s="45"/>
      <c r="G47" s="45"/>
      <c r="H47" s="45"/>
      <c r="I47" s="45"/>
      <c r="J47" s="45"/>
      <c r="K47" s="45"/>
      <c r="L47" s="36"/>
      <c r="M47" s="46"/>
      <c r="N47" s="47"/>
      <c r="O47" s="123" t="str">
        <f t="shared" si="2"/>
        <v/>
      </c>
      <c r="Q47" s="39" t="str">
        <f t="shared" si="1"/>
        <v/>
      </c>
    </row>
    <row r="48" spans="1:19" ht="14.25" customHeight="1" x14ac:dyDescent="0.25">
      <c r="A48" s="29" t="s">
        <v>168</v>
      </c>
      <c r="B48" s="163"/>
      <c r="C48" s="110"/>
      <c r="D48" s="45"/>
      <c r="E48" s="110"/>
      <c r="F48" s="45"/>
      <c r="G48" s="45"/>
      <c r="H48" s="45"/>
      <c r="I48" s="45"/>
      <c r="J48" s="45"/>
      <c r="K48" s="45"/>
      <c r="L48" s="36"/>
      <c r="M48" s="46"/>
      <c r="N48" s="47"/>
      <c r="O48" s="123" t="str">
        <f t="shared" si="2"/>
        <v/>
      </c>
      <c r="Q48" s="39" t="str">
        <f t="shared" si="1"/>
        <v/>
      </c>
    </row>
    <row r="49" spans="1:17" ht="14.25" customHeight="1" x14ac:dyDescent="0.25">
      <c r="A49" s="29" t="s">
        <v>169</v>
      </c>
      <c r="B49" s="163"/>
      <c r="C49" s="110"/>
      <c r="D49" s="45"/>
      <c r="E49" s="110"/>
      <c r="F49" s="45"/>
      <c r="G49" s="45"/>
      <c r="H49" s="45"/>
      <c r="I49" s="45"/>
      <c r="J49" s="45"/>
      <c r="K49" s="45"/>
      <c r="L49" s="36"/>
      <c r="M49" s="46"/>
      <c r="N49" s="47"/>
      <c r="O49" s="123" t="str">
        <f t="shared" si="2"/>
        <v/>
      </c>
      <c r="Q49" s="39" t="str">
        <f t="shared" si="1"/>
        <v/>
      </c>
    </row>
    <row r="50" spans="1:17" ht="14.25" customHeight="1" x14ac:dyDescent="0.25">
      <c r="A50" s="29" t="s">
        <v>170</v>
      </c>
      <c r="B50" s="163"/>
      <c r="C50" s="110"/>
      <c r="D50" s="45"/>
      <c r="E50" s="110"/>
      <c r="F50" s="45"/>
      <c r="G50" s="45"/>
      <c r="H50" s="45"/>
      <c r="I50" s="45"/>
      <c r="J50" s="45"/>
      <c r="K50" s="45"/>
      <c r="L50" s="36"/>
      <c r="M50" s="46"/>
      <c r="N50" s="47"/>
      <c r="O50" s="123" t="str">
        <f t="shared" si="2"/>
        <v/>
      </c>
      <c r="Q50" s="39" t="str">
        <f t="shared" si="1"/>
        <v/>
      </c>
    </row>
    <row r="51" spans="1:17" ht="14.25" customHeight="1" x14ac:dyDescent="0.25">
      <c r="A51" s="29" t="s">
        <v>171</v>
      </c>
      <c r="B51" s="163"/>
      <c r="C51" s="110"/>
      <c r="D51" s="45"/>
      <c r="E51" s="110"/>
      <c r="F51" s="45"/>
      <c r="G51" s="45"/>
      <c r="H51" s="45"/>
      <c r="I51" s="45"/>
      <c r="J51" s="45"/>
      <c r="K51" s="45"/>
      <c r="L51" s="36"/>
      <c r="M51" s="46"/>
      <c r="N51" s="47"/>
      <c r="O51" s="123" t="str">
        <f t="shared" si="2"/>
        <v/>
      </c>
      <c r="Q51" s="39" t="str">
        <f t="shared" si="1"/>
        <v/>
      </c>
    </row>
    <row r="52" spans="1:17" ht="14.25" customHeight="1" x14ac:dyDescent="0.25">
      <c r="A52" s="29" t="s">
        <v>172</v>
      </c>
      <c r="B52" s="163"/>
      <c r="C52" s="110"/>
      <c r="D52" s="45"/>
      <c r="E52" s="110"/>
      <c r="F52" s="45"/>
      <c r="G52" s="45"/>
      <c r="H52" s="45"/>
      <c r="I52" s="45"/>
      <c r="J52" s="45"/>
      <c r="K52" s="45"/>
      <c r="L52" s="36"/>
      <c r="M52" s="46"/>
      <c r="N52" s="47"/>
      <c r="O52" s="123" t="str">
        <f t="shared" si="2"/>
        <v/>
      </c>
      <c r="Q52" s="39" t="str">
        <f t="shared" si="1"/>
        <v/>
      </c>
    </row>
    <row r="53" spans="1:17" ht="14.25" customHeight="1" x14ac:dyDescent="0.25">
      <c r="A53" s="29" t="s">
        <v>173</v>
      </c>
      <c r="B53" s="163"/>
      <c r="C53" s="110"/>
      <c r="D53" s="45"/>
      <c r="E53" s="110"/>
      <c r="F53" s="45"/>
      <c r="G53" s="45"/>
      <c r="H53" s="45"/>
      <c r="I53" s="45"/>
      <c r="J53" s="45"/>
      <c r="K53" s="45"/>
      <c r="L53" s="36"/>
      <c r="M53" s="46"/>
      <c r="N53" s="47"/>
      <c r="O53" s="123" t="str">
        <f t="shared" si="2"/>
        <v/>
      </c>
      <c r="Q53" s="39" t="str">
        <f t="shared" si="1"/>
        <v/>
      </c>
    </row>
    <row r="54" spans="1:17" ht="14.25" customHeight="1" x14ac:dyDescent="0.25">
      <c r="A54" s="29" t="s">
        <v>174</v>
      </c>
      <c r="B54" s="163"/>
      <c r="C54" s="110"/>
      <c r="D54" s="45"/>
      <c r="E54" s="110"/>
      <c r="F54" s="45"/>
      <c r="G54" s="45"/>
      <c r="H54" s="45"/>
      <c r="I54" s="45"/>
      <c r="J54" s="45"/>
      <c r="K54" s="45"/>
      <c r="L54" s="36"/>
      <c r="M54" s="46"/>
      <c r="N54" s="47"/>
      <c r="O54" s="123" t="str">
        <f t="shared" si="2"/>
        <v/>
      </c>
      <c r="Q54" s="39" t="str">
        <f t="shared" si="1"/>
        <v/>
      </c>
    </row>
    <row r="55" spans="1:17" ht="14.25" customHeight="1" x14ac:dyDescent="0.25">
      <c r="A55" s="29" t="s">
        <v>175</v>
      </c>
      <c r="B55" s="163"/>
      <c r="C55" s="110"/>
      <c r="D55" s="45"/>
      <c r="E55" s="110"/>
      <c r="F55" s="45"/>
      <c r="G55" s="45"/>
      <c r="H55" s="45"/>
      <c r="I55" s="45"/>
      <c r="J55" s="45"/>
      <c r="K55" s="45"/>
      <c r="L55" s="36"/>
      <c r="M55" s="46"/>
      <c r="N55" s="47"/>
      <c r="O55" s="123" t="str">
        <f t="shared" si="2"/>
        <v/>
      </c>
      <c r="Q55" s="39" t="str">
        <f t="shared" si="1"/>
        <v/>
      </c>
    </row>
    <row r="56" spans="1:17" ht="14.25" customHeight="1" x14ac:dyDescent="0.25">
      <c r="A56" s="29" t="s">
        <v>176</v>
      </c>
      <c r="B56" s="163"/>
      <c r="C56" s="110"/>
      <c r="D56" s="45"/>
      <c r="E56" s="110"/>
      <c r="F56" s="45"/>
      <c r="G56" s="45"/>
      <c r="H56" s="45"/>
      <c r="I56" s="45"/>
      <c r="J56" s="45"/>
      <c r="K56" s="45"/>
      <c r="L56" s="36"/>
      <c r="M56" s="46"/>
      <c r="N56" s="47"/>
      <c r="O56" s="123" t="str">
        <f t="shared" si="2"/>
        <v/>
      </c>
      <c r="Q56" s="39" t="str">
        <f t="shared" si="1"/>
        <v/>
      </c>
    </row>
    <row r="57" spans="1:17" ht="14.25" customHeight="1" x14ac:dyDescent="0.25">
      <c r="A57" s="29" t="s">
        <v>177</v>
      </c>
      <c r="B57" s="163"/>
      <c r="C57" s="110"/>
      <c r="D57" s="45"/>
      <c r="E57" s="110"/>
      <c r="F57" s="45"/>
      <c r="G57" s="45"/>
      <c r="H57" s="45"/>
      <c r="I57" s="45"/>
      <c r="J57" s="45"/>
      <c r="K57" s="45"/>
      <c r="L57" s="36"/>
      <c r="M57" s="46"/>
      <c r="N57" s="47"/>
      <c r="O57" s="123" t="str">
        <f t="shared" si="2"/>
        <v/>
      </c>
      <c r="Q57" s="39" t="str">
        <f t="shared" si="1"/>
        <v/>
      </c>
    </row>
    <row r="58" spans="1:17" ht="14.25" customHeight="1" thickBot="1" x14ac:dyDescent="0.3">
      <c r="A58" s="29" t="s">
        <v>178</v>
      </c>
      <c r="B58" s="124"/>
      <c r="C58" s="113"/>
      <c r="D58" s="54"/>
      <c r="E58" s="113"/>
      <c r="F58" s="54"/>
      <c r="G58" s="54"/>
      <c r="H58" s="54"/>
      <c r="I58" s="54"/>
      <c r="J58" s="54"/>
      <c r="K58" s="54"/>
      <c r="L58" s="76"/>
      <c r="M58" s="56"/>
      <c r="N58" s="57"/>
      <c r="O58" s="155" t="str">
        <f t="shared" si="2"/>
        <v/>
      </c>
      <c r="Q58" s="39" t="str">
        <f t="shared" si="1"/>
        <v/>
      </c>
    </row>
    <row r="59" spans="1:17" ht="15" x14ac:dyDescent="0.25">
      <c r="B59" s="127" t="s">
        <v>152</v>
      </c>
      <c r="C59" s="156"/>
      <c r="D59" s="63" t="s">
        <v>151</v>
      </c>
      <c r="E59" s="63"/>
      <c r="F59" s="63"/>
      <c r="G59" s="63"/>
      <c r="H59" s="63" t="s">
        <v>27</v>
      </c>
      <c r="I59" s="63"/>
      <c r="J59" s="63">
        <v>566385</v>
      </c>
      <c r="K59" s="63">
        <v>10000</v>
      </c>
      <c r="L59" s="82">
        <v>619</v>
      </c>
      <c r="M59" s="157"/>
      <c r="N59" s="158">
        <v>0.4</v>
      </c>
      <c r="O59" s="69">
        <f>IF(OR(K59=0,ISTEXT(K59)),"",(L59/K59)*M59*(1-N59))</f>
        <v>0</v>
      </c>
      <c r="P59" s="147"/>
      <c r="Q59" s="39" t="str">
        <f t="shared" si="1"/>
        <v/>
      </c>
    </row>
    <row r="60" spans="1:17" ht="15" x14ac:dyDescent="0.25">
      <c r="A60" s="126"/>
      <c r="B60" s="127" t="s">
        <v>153</v>
      </c>
      <c r="C60" s="128"/>
      <c r="D60" s="169"/>
      <c r="E60" s="129"/>
      <c r="F60" s="129"/>
      <c r="G60" s="129"/>
      <c r="H60" s="169"/>
      <c r="I60" s="129"/>
      <c r="J60" s="169"/>
      <c r="K60" s="129"/>
      <c r="L60" s="174"/>
      <c r="M60" s="139"/>
      <c r="N60" s="130"/>
      <c r="O60" s="123" t="str">
        <f>IF(OR(K60=0,ISTEXT(K60)),"",(L60/K60)*M60*(1-N60))</f>
        <v/>
      </c>
      <c r="P60" s="148"/>
      <c r="Q60" s="39" t="str">
        <f t="shared" si="1"/>
        <v/>
      </c>
    </row>
    <row r="61" spans="1:17" ht="15" x14ac:dyDescent="0.25">
      <c r="A61" s="126"/>
      <c r="B61" s="127" t="s">
        <v>154</v>
      </c>
      <c r="C61" s="131"/>
      <c r="D61" s="170"/>
      <c r="E61" s="45"/>
      <c r="F61" s="45"/>
      <c r="G61" s="45"/>
      <c r="H61" s="170"/>
      <c r="I61" s="45"/>
      <c r="J61" s="170"/>
      <c r="K61" s="45"/>
      <c r="L61" s="174"/>
      <c r="M61" s="138"/>
      <c r="N61" s="132"/>
      <c r="O61" s="123" t="str">
        <f>IF(OR(K61=0,ISTEXT(K61)),"",(L61/K61)*M61*(1-N61))</f>
        <v/>
      </c>
      <c r="P61" s="149"/>
      <c r="Q61" s="39" t="str">
        <f t="shared" si="1"/>
        <v/>
      </c>
    </row>
    <row r="62" spans="1:17" ht="15" x14ac:dyDescent="0.25">
      <c r="A62" s="126"/>
      <c r="B62" s="127" t="s">
        <v>155</v>
      </c>
      <c r="C62" s="131"/>
      <c r="D62" s="170"/>
      <c r="E62" s="45"/>
      <c r="F62" s="45"/>
      <c r="G62" s="45"/>
      <c r="H62" s="170"/>
      <c r="I62" s="45"/>
      <c r="J62" s="170"/>
      <c r="K62" s="45"/>
      <c r="L62" s="174"/>
      <c r="M62" s="138"/>
      <c r="N62" s="132"/>
      <c r="O62" s="123" t="str">
        <f t="shared" ref="O62:O66" si="3">IF(OR(K62=0,ISTEXT(K62)),"",(L62/K62)*M62*(1-N62))</f>
        <v/>
      </c>
      <c r="P62" s="150"/>
      <c r="Q62" s="39" t="str">
        <f t="shared" si="1"/>
        <v/>
      </c>
    </row>
    <row r="63" spans="1:17" ht="15" x14ac:dyDescent="0.25">
      <c r="A63" s="126"/>
      <c r="B63" s="127" t="s">
        <v>156</v>
      </c>
      <c r="C63" s="133"/>
      <c r="D63" s="171"/>
      <c r="E63" s="44"/>
      <c r="F63" s="44"/>
      <c r="G63" s="44"/>
      <c r="H63" s="171"/>
      <c r="I63" s="44"/>
      <c r="J63" s="171"/>
      <c r="K63" s="44"/>
      <c r="L63" s="175"/>
      <c r="M63" s="138"/>
      <c r="N63" s="132"/>
      <c r="O63" s="123" t="str">
        <f t="shared" si="3"/>
        <v/>
      </c>
      <c r="P63" s="150"/>
      <c r="Q63" s="39" t="str">
        <f t="shared" si="1"/>
        <v/>
      </c>
    </row>
    <row r="64" spans="1:17" ht="15" x14ac:dyDescent="0.25">
      <c r="A64" s="126"/>
      <c r="B64" s="127" t="s">
        <v>157</v>
      </c>
      <c r="C64" s="131"/>
      <c r="D64" s="170"/>
      <c r="E64" s="45"/>
      <c r="F64" s="45"/>
      <c r="G64" s="45"/>
      <c r="H64" s="170"/>
      <c r="I64" s="45"/>
      <c r="J64" s="170"/>
      <c r="K64" s="45"/>
      <c r="L64" s="174"/>
      <c r="M64" s="138"/>
      <c r="N64" s="132"/>
      <c r="O64" s="123" t="str">
        <f t="shared" si="3"/>
        <v/>
      </c>
      <c r="P64" s="150"/>
      <c r="Q64" s="39" t="str">
        <f t="shared" si="1"/>
        <v/>
      </c>
    </row>
    <row r="65" spans="1:17" ht="15" x14ac:dyDescent="0.25">
      <c r="A65" s="126"/>
      <c r="B65" s="127" t="s">
        <v>158</v>
      </c>
      <c r="C65" s="134"/>
      <c r="D65" s="172"/>
      <c r="E65" s="135"/>
      <c r="F65" s="135"/>
      <c r="G65" s="135"/>
      <c r="H65" s="172"/>
      <c r="I65" s="135"/>
      <c r="J65" s="170"/>
      <c r="K65" s="45"/>
      <c r="L65" s="176"/>
      <c r="M65" s="138"/>
      <c r="N65" s="177"/>
      <c r="O65" s="123" t="str">
        <f t="shared" si="3"/>
        <v/>
      </c>
      <c r="P65" s="150"/>
      <c r="Q65" s="39" t="str">
        <f t="shared" si="1"/>
        <v/>
      </c>
    </row>
    <row r="66" spans="1:17" ht="15.75" thickBot="1" x14ac:dyDescent="0.3">
      <c r="A66" s="126"/>
      <c r="B66" s="164" t="s">
        <v>159</v>
      </c>
      <c r="C66" s="136"/>
      <c r="D66" s="173"/>
      <c r="E66" s="43"/>
      <c r="F66" s="45"/>
      <c r="G66" s="103"/>
      <c r="H66" s="171"/>
      <c r="I66" s="44"/>
      <c r="J66" s="171"/>
      <c r="K66" s="45"/>
      <c r="L66" s="174"/>
      <c r="M66" s="138"/>
      <c r="N66" s="165"/>
      <c r="O66" s="155" t="str">
        <f t="shared" si="3"/>
        <v/>
      </c>
      <c r="P66" s="150"/>
      <c r="Q66" s="39" t="str">
        <f t="shared" si="1"/>
        <v/>
      </c>
    </row>
    <row r="67" spans="1:17" ht="25.5" customHeight="1" thickBot="1" x14ac:dyDescent="0.3">
      <c r="B67" s="125"/>
      <c r="C67" s="166" t="s">
        <v>179</v>
      </c>
      <c r="K67" s="178"/>
      <c r="M67" s="179"/>
      <c r="N67" s="180" t="s">
        <v>150</v>
      </c>
      <c r="O67" s="181">
        <f>SUM(O9:O44)+SUM(O45:O66)</f>
        <v>0</v>
      </c>
    </row>
    <row r="68" spans="1:17" x14ac:dyDescent="0.25">
      <c r="C68" s="166" t="s">
        <v>182</v>
      </c>
    </row>
  </sheetData>
  <autoFilter ref="B8:O67" xr:uid="{484DDACF-E85D-4DDD-9957-6B4E687B8431}"/>
  <mergeCells count="7">
    <mergeCell ref="B29:B37"/>
    <mergeCell ref="B38:B44"/>
    <mergeCell ref="K4:M5"/>
    <mergeCell ref="N4:O5"/>
    <mergeCell ref="B9:B15"/>
    <mergeCell ref="B16:B23"/>
    <mergeCell ref="B24:B28"/>
  </mergeCells>
  <conditionalFormatting sqref="C9:C43">
    <cfRule type="expression" dxfId="57" priority="103">
      <formula xml:space="preserve"> #REF! = 1</formula>
    </cfRule>
    <cfRule type="expression" dxfId="56" priority="104">
      <formula xml:space="preserve"> #REF! = 2</formula>
    </cfRule>
    <cfRule type="expression" dxfId="55" priority="105">
      <formula xml:space="preserve"> #REF! = 3</formula>
    </cfRule>
    <cfRule type="expression" dxfId="54" priority="106">
      <formula xml:space="preserve"> #REF! = 4</formula>
    </cfRule>
    <cfRule type="expression" dxfId="53" priority="107">
      <formula xml:space="preserve"> #REF! = 5</formula>
    </cfRule>
    <cfRule type="expression" dxfId="52" priority="108">
      <formula xml:space="preserve"> #REF! = 6</formula>
    </cfRule>
    <cfRule type="expression" dxfId="51" priority="109">
      <formula xml:space="preserve"> #REF! = 7</formula>
    </cfRule>
    <cfRule type="expression" dxfId="50" priority="110">
      <formula xml:space="preserve"> #REF! = 8</formula>
    </cfRule>
    <cfRule type="expression" dxfId="49" priority="111">
      <formula xml:space="preserve"> #REF! = 9</formula>
    </cfRule>
    <cfRule type="expression" dxfId="48" priority="112">
      <formula xml:space="preserve"> #REF! = 10</formula>
    </cfRule>
    <cfRule type="expression" dxfId="47" priority="113">
      <formula xml:space="preserve"> #REF! = 11</formula>
    </cfRule>
  </conditionalFormatting>
  <conditionalFormatting sqref="K8:K44 K47:K58 K69:K1048576">
    <cfRule type="cellIs" dxfId="46" priority="102" operator="equal">
      <formula>1</formula>
    </cfRule>
  </conditionalFormatting>
  <conditionalFormatting sqref="K59:L59 K64:L65 K61:L62">
    <cfRule type="cellIs" dxfId="45" priority="101" operator="equal">
      <formula>1</formula>
    </cfRule>
  </conditionalFormatting>
  <conditionalFormatting sqref="N65">
    <cfRule type="cellIs" dxfId="44" priority="95" operator="equal">
      <formula>1</formula>
    </cfRule>
  </conditionalFormatting>
  <conditionalFormatting sqref="C66">
    <cfRule type="expression" dxfId="43" priority="84">
      <formula xml:space="preserve"> #REF! = 1</formula>
    </cfRule>
    <cfRule type="expression" dxfId="42" priority="85">
      <formula xml:space="preserve"> #REF! = 2</formula>
    </cfRule>
    <cfRule type="expression" dxfId="41" priority="86">
      <formula xml:space="preserve"> #REF! = 3</formula>
    </cfRule>
    <cfRule type="expression" dxfId="40" priority="87">
      <formula xml:space="preserve"> #REF! = 4</formula>
    </cfRule>
    <cfRule type="expression" dxfId="39" priority="88">
      <formula xml:space="preserve"> #REF! = 5</formula>
    </cfRule>
    <cfRule type="expression" dxfId="38" priority="89">
      <formula xml:space="preserve"> #REF! = 6</formula>
    </cfRule>
    <cfRule type="expression" dxfId="37" priority="90">
      <formula xml:space="preserve"> #REF! = 7</formula>
    </cfRule>
    <cfRule type="expression" dxfId="36" priority="91">
      <formula xml:space="preserve"> #REF! = 8</formula>
    </cfRule>
    <cfRule type="expression" dxfId="35" priority="92">
      <formula xml:space="preserve"> #REF! = 9</formula>
    </cfRule>
    <cfRule type="expression" dxfId="34" priority="93">
      <formula xml:space="preserve"> #REF! = 10</formula>
    </cfRule>
    <cfRule type="expression" dxfId="33" priority="94">
      <formula xml:space="preserve"> #REF! = 11</formula>
    </cfRule>
  </conditionalFormatting>
  <conditionalFormatting sqref="K66">
    <cfRule type="cellIs" dxfId="32" priority="83" operator="equal">
      <formula>1</formula>
    </cfRule>
  </conditionalFormatting>
  <conditionalFormatting sqref="Q9:Q66">
    <cfRule type="expression" dxfId="31" priority="27">
      <formula xml:space="preserve"> $G10 = 1</formula>
    </cfRule>
    <cfRule type="expression" dxfId="30" priority="28">
      <formula xml:space="preserve"> $G10 = 2</formula>
    </cfRule>
    <cfRule type="expression" dxfId="29" priority="29">
      <formula xml:space="preserve"> $G10 = 3</formula>
    </cfRule>
    <cfRule type="expression" dxfId="28" priority="30">
      <formula xml:space="preserve"> $G10 = 4</formula>
    </cfRule>
    <cfRule type="expression" dxfId="27" priority="31">
      <formula xml:space="preserve"> $G10 = 5</formula>
    </cfRule>
    <cfRule type="expression" dxfId="26" priority="32">
      <formula xml:space="preserve"> $G10 = 6</formula>
    </cfRule>
    <cfRule type="expression" dxfId="25" priority="33">
      <formula xml:space="preserve"> $G10 = 7</formula>
    </cfRule>
    <cfRule type="expression" dxfId="24" priority="34">
      <formula xml:space="preserve"> $G10 = 8</formula>
    </cfRule>
    <cfRule type="expression" dxfId="23" priority="35">
      <formula xml:space="preserve"> $G10 = 9</formula>
    </cfRule>
    <cfRule type="expression" dxfId="22" priority="36">
      <formula xml:space="preserve"> $G10 = 10</formula>
    </cfRule>
    <cfRule type="expression" dxfId="21" priority="37">
      <formula xml:space="preserve"> $G10 = 11</formula>
    </cfRule>
  </conditionalFormatting>
  <conditionalFormatting sqref="K1">
    <cfRule type="cellIs" dxfId="20" priority="26" operator="equal">
      <formula>1</formula>
    </cfRule>
  </conditionalFormatting>
  <conditionalFormatting sqref="K60">
    <cfRule type="cellIs" dxfId="19" priority="21" operator="equal">
      <formula>1</formula>
    </cfRule>
  </conditionalFormatting>
  <conditionalFormatting sqref="K45:K46">
    <cfRule type="cellIs" dxfId="18" priority="20" operator="equal">
      <formula>1</formula>
    </cfRule>
  </conditionalFormatting>
  <conditionalFormatting sqref="C44">
    <cfRule type="expression" dxfId="17" priority="9">
      <formula xml:space="preserve"> #REF! = 1</formula>
    </cfRule>
    <cfRule type="expression" dxfId="16" priority="10">
      <formula xml:space="preserve"> #REF! = 2</formula>
    </cfRule>
    <cfRule type="expression" dxfId="15" priority="11">
      <formula xml:space="preserve"> #REF! = 3</formula>
    </cfRule>
    <cfRule type="expression" dxfId="14" priority="12">
      <formula xml:space="preserve"> #REF! = 4</formula>
    </cfRule>
    <cfRule type="expression" dxfId="13" priority="13">
      <formula xml:space="preserve"> #REF! = 5</formula>
    </cfRule>
    <cfRule type="expression" dxfId="12" priority="14">
      <formula xml:space="preserve"> #REF! = 6</formula>
    </cfRule>
    <cfRule type="expression" dxfId="11" priority="15">
      <formula xml:space="preserve"> #REF! = 7</formula>
    </cfRule>
    <cfRule type="expression" dxfId="10" priority="16">
      <formula xml:space="preserve"> #REF! = 8</formula>
    </cfRule>
    <cfRule type="expression" dxfId="9" priority="17">
      <formula xml:space="preserve"> #REF! = 9</formula>
    </cfRule>
    <cfRule type="expression" dxfId="8" priority="18">
      <formula xml:space="preserve"> #REF! = 10</formula>
    </cfRule>
    <cfRule type="expression" dxfId="7" priority="19">
      <formula xml:space="preserve"> #REF! = 11</formula>
    </cfRule>
  </conditionalFormatting>
  <conditionalFormatting sqref="M3">
    <cfRule type="cellIs" dxfId="6" priority="7" operator="equal">
      <formula>1</formula>
    </cfRule>
  </conditionalFormatting>
  <conditionalFormatting sqref="K2:K3 K7">
    <cfRule type="cellIs" dxfId="5" priority="6" operator="equal">
      <formula>1</formula>
    </cfRule>
  </conditionalFormatting>
  <conditionalFormatting sqref="N3">
    <cfRule type="cellIs" dxfId="4" priority="3" operator="equal">
      <formula>1</formula>
    </cfRule>
  </conditionalFormatting>
  <conditionalFormatting sqref="K4 K6">
    <cfRule type="cellIs" dxfId="3" priority="5" operator="equal">
      <formula>1</formula>
    </cfRule>
  </conditionalFormatting>
  <conditionalFormatting sqref="I3:J3">
    <cfRule type="cellIs" dxfId="2" priority="4" operator="equal">
      <formula>1</formula>
    </cfRule>
  </conditionalFormatting>
  <conditionalFormatting sqref="I2">
    <cfRule type="cellIs" dxfId="1" priority="2" operator="equal">
      <formula>1</formula>
    </cfRule>
  </conditionalFormatting>
  <conditionalFormatting sqref="K67:K68">
    <cfRule type="cellIs" dxfId="0" priority="1" operator="equal">
      <formula>1</formula>
    </cfRule>
  </conditionalFormatting>
  <dataValidations count="2">
    <dataValidation allowBlank="1" showInputMessage="1" sqref="C66 C9:C43 Q9:Q66" xr:uid="{00000000-0002-0000-0000-000000000000}"/>
    <dataValidation type="list" allowBlank="1" showInputMessage="1" sqref="I8 G8 E8" xr:uid="{00000000-0002-0000-0000-000001000000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6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05-Human DC Macros</vt:lpstr>
      <vt:lpstr>'05-Human DC Macros'!Druckbereich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agoddard</dc:creator>
  <cp:lastModifiedBy>Windows User</cp:lastModifiedBy>
  <dcterms:created xsi:type="dcterms:W3CDTF">2021-02-15T13:54:02Z</dcterms:created>
  <dcterms:modified xsi:type="dcterms:W3CDTF">2023-07-26T14:09:24Z</dcterms:modified>
</cp:coreProperties>
</file>