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FACS_CORE\10_Antikörper\04_FZI-Backbone Panels\Backbone Panels Rev.F\"/>
    </mc:Choice>
  </mc:AlternateContent>
  <xr:revisionPtr revIDLastSave="0" documentId="13_ncr:1_{299D408A-68D6-4DAD-98C6-BA814BDE3BF1}" xr6:coauthVersionLast="36" xr6:coauthVersionMax="36" xr10:uidLastSave="{00000000-0000-0000-0000-000000000000}"/>
  <bookViews>
    <workbookView xWindow="0" yWindow="0" windowWidth="21735" windowHeight="12225" xr2:uid="{00000000-000D-0000-FFFF-FFFF00000000}"/>
  </bookViews>
  <sheets>
    <sheet name="01-Mouse DC Macro" sheetId="1" r:id="rId1"/>
  </sheets>
  <externalReferences>
    <externalReference r:id="rId2"/>
  </externalReferences>
  <definedNames>
    <definedName name="_xlnm.Print_Area" localSheetId="0">'01-Mouse DC Macro'!$A$1:$P$55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O31" i="1"/>
  <c r="O66" i="1"/>
  <c r="O65" i="1"/>
  <c r="O64" i="1"/>
  <c r="O63" i="1"/>
  <c r="O62" i="1"/>
  <c r="O61" i="1"/>
  <c r="O60" i="1"/>
  <c r="O59" i="1"/>
  <c r="O41" i="1" l="1"/>
  <c r="O42" i="1"/>
  <c r="O43" i="1"/>
  <c r="O28" i="1" l="1"/>
  <c r="O11" i="1" l="1"/>
  <c r="O39" i="1" l="1"/>
  <c r="O38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9" i="1"/>
  <c r="O67" i="1" l="1"/>
</calcChain>
</file>

<file path=xl/sharedStrings.xml><?xml version="1.0" encoding="utf-8"?>
<sst xmlns="http://schemas.openxmlformats.org/spreadsheetml/2006/main" count="290" uniqueCount="212">
  <si>
    <t>minimum order volume per Antibody is 50µl    (first time order to test the Antibodies: 20µl)</t>
  </si>
  <si>
    <t>Customer code:</t>
  </si>
  <si>
    <t>Date (dd.mm.yy):</t>
  </si>
  <si>
    <t>Pos.</t>
  </si>
  <si>
    <t>Excitation Laser Line</t>
  </si>
  <si>
    <t>Fluorescence Channel</t>
  </si>
  <si>
    <t>Marker /
Antibody</t>
  </si>
  <si>
    <t>Host / Isotype</t>
  </si>
  <si>
    <t>Clone</t>
  </si>
  <si>
    <t>Supplier</t>
  </si>
  <si>
    <t>Dilution</t>
  </si>
  <si>
    <t>Catalog #</t>
  </si>
  <si>
    <t>µl per Vial</t>
  </si>
  <si>
    <t>List Price
per Vial €</t>
  </si>
  <si>
    <t>µl Request</t>
  </si>
  <si>
    <t xml:space="preserve">Discount </t>
  </si>
  <si>
    <t>Price €</t>
  </si>
  <si>
    <t>Ultra Violet 355 nm</t>
  </si>
  <si>
    <t>BUV395</t>
  </si>
  <si>
    <t>BUV496</t>
  </si>
  <si>
    <t>Rat IgG2a, κ</t>
  </si>
  <si>
    <t>RA3-6B2</t>
  </si>
  <si>
    <t>BD</t>
  </si>
  <si>
    <t>BUV563</t>
  </si>
  <si>
    <t>BUV615-P</t>
  </si>
  <si>
    <t>FceR1a </t>
  </si>
  <si>
    <t xml:space="preserve">Hamster IgG </t>
  </si>
  <si>
    <t>BUV661</t>
  </si>
  <si>
    <t>Rat IgG2b, κ</t>
  </si>
  <si>
    <t>M1/69</t>
  </si>
  <si>
    <t>BUV737</t>
  </si>
  <si>
    <t>F4/80</t>
  </si>
  <si>
    <t xml:space="preserve">Rat IgG2a, κ </t>
  </si>
  <si>
    <t>T45-2342</t>
  </si>
  <si>
    <t>BUV805</t>
  </si>
  <si>
    <t>CD45pan</t>
  </si>
  <si>
    <t xml:space="preserve">Rat IgG2b, κ </t>
  </si>
  <si>
    <t>30-F11</t>
  </si>
  <si>
    <t xml:space="preserve">Violet
405 nm </t>
  </si>
  <si>
    <t>BV421</t>
  </si>
  <si>
    <t>BV480</t>
  </si>
  <si>
    <t>SiglecF</t>
  </si>
  <si>
    <t>E50-2440</t>
  </si>
  <si>
    <t>BV570</t>
  </si>
  <si>
    <t>Ly6C</t>
  </si>
  <si>
    <t>Rat IgG2c, κ</t>
  </si>
  <si>
    <t>HK1.4</t>
  </si>
  <si>
    <t>Biolegend</t>
  </si>
  <si>
    <t>BV605</t>
  </si>
  <si>
    <t>CD11b</t>
  </si>
  <si>
    <t>M1/70</t>
  </si>
  <si>
    <t>BV650</t>
  </si>
  <si>
    <t>XCR1</t>
  </si>
  <si>
    <t>Mouse IgG2b, κ</t>
  </si>
  <si>
    <t>ZET</t>
  </si>
  <si>
    <t>BV711</t>
  </si>
  <si>
    <t>PDCA1</t>
  </si>
  <si>
    <t>Ly6G</t>
  </si>
  <si>
    <t>BV750</t>
  </si>
  <si>
    <t>1A8</t>
  </si>
  <si>
    <t>BV786</t>
  </si>
  <si>
    <t>I-A/I-E</t>
  </si>
  <si>
    <t>M5/114.15.2</t>
  </si>
  <si>
    <t>Blue
488nm</t>
  </si>
  <si>
    <t>BB515</t>
  </si>
  <si>
    <t>BB660-P</t>
  </si>
  <si>
    <t>BB700</t>
  </si>
  <si>
    <t>CD64</t>
  </si>
  <si>
    <t>Mouse IgG1, κ</t>
  </si>
  <si>
    <t>ThermoFisher</t>
  </si>
  <si>
    <t>46-0641-82</t>
  </si>
  <si>
    <t>BB790-P</t>
  </si>
  <si>
    <t>YellowGreen
561nm</t>
  </si>
  <si>
    <t>PE</t>
  </si>
  <si>
    <t xml:space="preserve">PE-CF594 </t>
  </si>
  <si>
    <t>Hamster IgG</t>
  </si>
  <si>
    <t>PE-Cy7</t>
  </si>
  <si>
    <t>Rat IgG1, κ</t>
  </si>
  <si>
    <t>P84</t>
  </si>
  <si>
    <t>CD19</t>
  </si>
  <si>
    <t>NK1.1</t>
  </si>
  <si>
    <t>Mouse IgG2a, κ</t>
  </si>
  <si>
    <t>PK136</t>
  </si>
  <si>
    <t>Red
640nm</t>
  </si>
  <si>
    <t>APC</t>
  </si>
  <si>
    <t>APC-R700</t>
  </si>
  <si>
    <t>CD11c</t>
  </si>
  <si>
    <t>Hamster IgG2</t>
  </si>
  <si>
    <t>N418</t>
  </si>
  <si>
    <t>APC-Cy7</t>
  </si>
  <si>
    <t>FVS780</t>
  </si>
  <si>
    <t>True-Stain Monocyte Blocker</t>
  </si>
  <si>
    <t xml:space="preserve"> € in total</t>
  </si>
  <si>
    <t xml:space="preserve">Brilliant Stain Buffer Plus </t>
  </si>
  <si>
    <t>Panel type</t>
  </si>
  <si>
    <t>I-A/I-E (MHC-II)</t>
  </si>
  <si>
    <t xml:space="preserve"> purified</t>
  </si>
  <si>
    <t>CD369</t>
  </si>
  <si>
    <t xml:space="preserve"> MerTK</t>
  </si>
  <si>
    <t>VISTA</t>
  </si>
  <si>
    <t>CD68</t>
  </si>
  <si>
    <t>CD206</t>
  </si>
  <si>
    <t>INOS</t>
  </si>
  <si>
    <t>Arginase 1</t>
  </si>
  <si>
    <t>IDO1</t>
  </si>
  <si>
    <t>BB630-P</t>
  </si>
  <si>
    <t>FA-11</t>
  </si>
  <si>
    <t>Rat IgG2a</t>
  </si>
  <si>
    <t>MIH64 </t>
  </si>
  <si>
    <t xml:space="preserve">
X54-5/7.1</t>
  </si>
  <si>
    <t>C068C2</t>
  </si>
  <si>
    <t>2E2/IDO1</t>
  </si>
  <si>
    <t>AF647</t>
  </si>
  <si>
    <t>MP1292 Myeloid Panel</t>
  </si>
  <si>
    <t>1MP</t>
  </si>
  <si>
    <t>2MP</t>
  </si>
  <si>
    <t>3MP</t>
  </si>
  <si>
    <t>5MP</t>
  </si>
  <si>
    <t>6MP</t>
  </si>
  <si>
    <t>7MP</t>
  </si>
  <si>
    <t>8MP</t>
  </si>
  <si>
    <t>9MP</t>
  </si>
  <si>
    <t>10MP</t>
  </si>
  <si>
    <t>11MP</t>
  </si>
  <si>
    <t>12MP</t>
  </si>
  <si>
    <t>13MP</t>
  </si>
  <si>
    <t>14MP</t>
  </si>
  <si>
    <t>15MP</t>
  </si>
  <si>
    <t>16MP</t>
  </si>
  <si>
    <t>17MP</t>
  </si>
  <si>
    <t>18MP</t>
  </si>
  <si>
    <t>19MP</t>
  </si>
  <si>
    <t>20MP</t>
  </si>
  <si>
    <t>21MP</t>
  </si>
  <si>
    <t>22MP</t>
  </si>
  <si>
    <t>27MP</t>
  </si>
  <si>
    <t>28MP</t>
  </si>
  <si>
    <t>29MP</t>
  </si>
  <si>
    <t>CD90.2</t>
  </si>
  <si>
    <t>CD49b</t>
  </si>
  <si>
    <t>15-5971-82</t>
  </si>
  <si>
    <t>Rat / IgM, kappa</t>
  </si>
  <si>
    <t>30-H12</t>
  </si>
  <si>
    <t>6D5</t>
  </si>
  <si>
    <t>DX5</t>
  </si>
  <si>
    <t>CD172a</t>
  </si>
  <si>
    <t>CD103 </t>
  </si>
  <si>
    <t> M290</t>
  </si>
  <si>
    <t xml:space="preserve">
740238</t>
  </si>
  <si>
    <t xml:space="preserve">FcγRIV (CD16-2) </t>
  </si>
  <si>
    <t>25-3697-82</t>
  </si>
  <si>
    <t>A1exF5</t>
  </si>
  <si>
    <t>61-5920-82</t>
  </si>
  <si>
    <t>CXNFT</t>
  </si>
  <si>
    <t>4MP</t>
  </si>
  <si>
    <t>23MP</t>
  </si>
  <si>
    <t>24MP</t>
  </si>
  <si>
    <t>25MP</t>
  </si>
  <si>
    <t>26MP</t>
  </si>
  <si>
    <t>30MP</t>
  </si>
  <si>
    <t>31MP</t>
  </si>
  <si>
    <t>32MP</t>
  </si>
  <si>
    <t>33MP</t>
  </si>
  <si>
    <t>34MP</t>
  </si>
  <si>
    <t>GL-1</t>
  </si>
  <si>
    <t>PerCP</t>
  </si>
  <si>
    <t>CD86</t>
  </si>
  <si>
    <t>CX3CR1</t>
  </si>
  <si>
    <t>Z8-50</t>
  </si>
  <si>
    <t>Custom</t>
  </si>
  <si>
    <t>Foxp3 / Transcription Factor Staining Buffer Set</t>
  </si>
  <si>
    <t>Thermo</t>
  </si>
  <si>
    <t> 00-5523-00</t>
  </si>
  <si>
    <t>BD Cytofix/Cytoperm</t>
  </si>
  <si>
    <t>35MP</t>
  </si>
  <si>
    <t>36MP</t>
  </si>
  <si>
    <t xml:space="preserve">BYG670
</t>
  </si>
  <si>
    <t>PE-Cy5</t>
  </si>
  <si>
    <t>PE-Cy5.5</t>
  </si>
  <si>
    <t>BUV615</t>
  </si>
  <si>
    <t>9E9</t>
  </si>
  <si>
    <t>37MP</t>
  </si>
  <si>
    <t>BYG790</t>
  </si>
  <si>
    <t>38MP</t>
  </si>
  <si>
    <t>AF488</t>
  </si>
  <si>
    <t>PE/Dazzle</t>
  </si>
  <si>
    <t>eFlour780</t>
  </si>
  <si>
    <t>Conjugat /
Deckelfarbe</t>
  </si>
  <si>
    <t>Drop In e.g.</t>
  </si>
  <si>
    <t>IL-4</t>
  </si>
  <si>
    <t>IL-22</t>
  </si>
  <si>
    <t>IL-17F</t>
  </si>
  <si>
    <t>CD200R</t>
  </si>
  <si>
    <t>SCA-1</t>
  </si>
  <si>
    <t>CD49a</t>
  </si>
  <si>
    <t>Enter your further requests (e.g. Drop ins) in the list above, please fill out the orange fields to give us the minimum information required for ordering</t>
  </si>
  <si>
    <t xml:space="preserve">To check the prices of BD antibodies you can ask us to provide you with the CFFC BD login and password. </t>
  </si>
  <si>
    <t>39MP</t>
  </si>
  <si>
    <t>40MP</t>
  </si>
  <si>
    <t>41MP</t>
  </si>
  <si>
    <t>42MP</t>
  </si>
  <si>
    <t>43MP</t>
  </si>
  <si>
    <t>44MP</t>
  </si>
  <si>
    <t>45MP</t>
  </si>
  <si>
    <t>46MP</t>
  </si>
  <si>
    <t>47MP</t>
  </si>
  <si>
    <t>48MP</t>
  </si>
  <si>
    <t>49MP</t>
  </si>
  <si>
    <t>50MP</t>
  </si>
  <si>
    <t>please make sure you are using the latest order form from: https://www.cffc.uni-mainz.de/downloads/</t>
  </si>
  <si>
    <t>(your google calendar code)</t>
  </si>
  <si>
    <t>Rev.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</si>
</sst>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\ &quot;€&quot;"/>
    <numFmt numFmtId="166" formatCode="#,##0.00\ &quot;€&quot;"/>
    <numFmt numFmtId="167" formatCode="#,##0.00\ [$€-407]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auto="1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E5E5E"/>
        <bgColor auto="1"/>
      </patternFill>
    </fill>
    <fill>
      <patternFill patternType="solid">
        <fgColor rgb="FFFF5D5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1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49" fontId="8" fillId="6" borderId="21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8" fillId="6" borderId="23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165" fontId="9" fillId="0" borderId="19" xfId="1" applyNumberFormat="1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9" fontId="9" fillId="0" borderId="24" xfId="0" applyNumberFormat="1" applyFont="1" applyFill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49" fontId="8" fillId="9" borderId="27" xfId="0" applyNumberFormat="1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165" fontId="9" fillId="0" borderId="27" xfId="1" applyNumberFormat="1" applyFont="1" applyFill="1" applyBorder="1" applyAlignment="1">
      <alignment horizontal="center" vertical="center"/>
    </xf>
    <xf numFmtId="9" fontId="9" fillId="0" borderId="27" xfId="0" applyNumberFormat="1" applyFont="1" applyFill="1" applyBorder="1" applyAlignment="1">
      <alignment horizontal="center" vertical="center"/>
    </xf>
    <xf numFmtId="166" fontId="9" fillId="0" borderId="28" xfId="0" applyNumberFormat="1" applyFont="1" applyBorder="1" applyAlignment="1">
      <alignment horizontal="center" vertical="center"/>
    </xf>
    <xf numFmtId="49" fontId="8" fillId="10" borderId="21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49" fontId="8" fillId="10" borderId="5" xfId="0" applyNumberFormat="1" applyFont="1" applyFill="1" applyBorder="1" applyAlignment="1">
      <alignment horizontal="center" vertical="center" wrapText="1"/>
    </xf>
    <xf numFmtId="49" fontId="8" fillId="1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49" fontId="8" fillId="12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9" fontId="9" fillId="0" borderId="21" xfId="0" applyNumberFormat="1" applyFont="1" applyFill="1" applyBorder="1" applyAlignment="1">
      <alignment horizontal="center" vertical="center"/>
    </xf>
    <xf numFmtId="49" fontId="8" fillId="12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49" fontId="8" fillId="12" borderId="5" xfId="0" applyNumberFormat="1" applyFont="1" applyFill="1" applyBorder="1" applyAlignment="1">
      <alignment horizontal="center" vertical="center"/>
    </xf>
    <xf numFmtId="49" fontId="8" fillId="12" borderId="19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165" fontId="9" fillId="0" borderId="24" xfId="1" applyNumberFormat="1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9" fontId="9" fillId="0" borderId="19" xfId="0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65" fontId="9" fillId="0" borderId="21" xfId="1" applyNumberFormat="1" applyFont="1" applyFill="1" applyBorder="1" applyAlignment="1">
      <alignment horizontal="center" vertical="center"/>
    </xf>
    <xf numFmtId="49" fontId="8" fillId="14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8" fillId="16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8" fillId="16" borderId="19" xfId="0" applyNumberFormat="1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" fontId="9" fillId="7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6" fontId="14" fillId="0" borderId="0" xfId="0" applyNumberFormat="1" applyFont="1" applyBorder="1"/>
    <xf numFmtId="49" fontId="8" fillId="14" borderId="35" xfId="0" applyNumberFormat="1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/>
    </xf>
    <xf numFmtId="1" fontId="10" fillId="18" borderId="5" xfId="0" applyNumberFormat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18" borderId="19" xfId="0" applyFont="1" applyFill="1" applyBorder="1" applyAlignment="1">
      <alignment horizontal="center" vertical="center"/>
    </xf>
    <xf numFmtId="17" fontId="9" fillId="0" borderId="5" xfId="0" applyNumberFormat="1" applyFont="1" applyFill="1" applyBorder="1" applyAlignment="1">
      <alignment horizontal="center" vertical="center"/>
    </xf>
    <xf numFmtId="49" fontId="8" fillId="14" borderId="19" xfId="0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1" fontId="9" fillId="7" borderId="5" xfId="1" applyNumberFormat="1" applyFont="1" applyFill="1" applyBorder="1" applyAlignment="1">
      <alignment horizontal="center" vertical="center"/>
    </xf>
    <xf numFmtId="9" fontId="9" fillId="0" borderId="32" xfId="1" applyNumberFormat="1" applyFont="1" applyFill="1" applyBorder="1" applyAlignment="1">
      <alignment horizontal="center" vertical="center"/>
    </xf>
    <xf numFmtId="166" fontId="9" fillId="0" borderId="33" xfId="1" applyNumberFormat="1" applyFont="1" applyBorder="1" applyAlignment="1">
      <alignment horizontal="center" vertical="center"/>
    </xf>
    <xf numFmtId="0" fontId="9" fillId="0" borderId="31" xfId="1" applyFont="1" applyFill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14" borderId="5" xfId="0" applyNumberFormat="1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center" wrapText="1"/>
    </xf>
    <xf numFmtId="49" fontId="8" fillId="16" borderId="27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9" fillId="19" borderId="37" xfId="1" applyFont="1" applyFill="1" applyBorder="1" applyAlignment="1">
      <alignment horizontal="center" vertical="center"/>
    </xf>
    <xf numFmtId="0" fontId="9" fillId="19" borderId="32" xfId="1" applyFont="1" applyFill="1" applyBorder="1" applyAlignment="1">
      <alignment horizontal="center" vertical="center"/>
    </xf>
    <xf numFmtId="0" fontId="9" fillId="20" borderId="37" xfId="1" applyFont="1" applyFill="1" applyBorder="1" applyAlignment="1">
      <alignment horizontal="center" vertical="center"/>
    </xf>
    <xf numFmtId="0" fontId="9" fillId="20" borderId="32" xfId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1" fontId="9" fillId="0" borderId="27" xfId="1" applyNumberFormat="1" applyFont="1" applyFill="1" applyBorder="1" applyAlignment="1">
      <alignment horizontal="left" vertical="center"/>
    </xf>
    <xf numFmtId="0" fontId="10" fillId="0" borderId="27" xfId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horizontal="center" vertical="center"/>
    </xf>
    <xf numFmtId="0" fontId="9" fillId="7" borderId="27" xfId="1" applyFont="1" applyFill="1" applyBorder="1" applyAlignment="1">
      <alignment horizontal="center" vertical="center"/>
    </xf>
    <xf numFmtId="9" fontId="9" fillId="0" borderId="27" xfId="1" applyNumberFormat="1" applyFont="1" applyFill="1" applyBorder="1" applyAlignment="1">
      <alignment horizontal="center" vertical="center"/>
    </xf>
    <xf numFmtId="167" fontId="9" fillId="0" borderId="28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9" fillId="0" borderId="5" xfId="1" applyNumberFormat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9" fontId="9" fillId="0" borderId="5" xfId="1" applyNumberFormat="1" applyFont="1" applyFill="1" applyBorder="1" applyAlignment="1">
      <alignment horizontal="center" vertical="center"/>
    </xf>
    <xf numFmtId="167" fontId="9" fillId="0" borderId="20" xfId="1" applyNumberFormat="1" applyFont="1" applyFill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1" fontId="9" fillId="0" borderId="19" xfId="1" applyNumberFormat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center" vertical="center"/>
    </xf>
    <xf numFmtId="0" fontId="9" fillId="7" borderId="19" xfId="1" applyFont="1" applyFill="1" applyBorder="1" applyAlignment="1">
      <alignment horizontal="center" vertical="center"/>
    </xf>
    <xf numFmtId="9" fontId="9" fillId="0" borderId="19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3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center" vertical="center"/>
    </xf>
    <xf numFmtId="0" fontId="9" fillId="7" borderId="24" xfId="1" applyFont="1" applyFill="1" applyBorder="1" applyAlignment="1">
      <alignment horizontal="center" vertical="center"/>
    </xf>
    <xf numFmtId="9" fontId="9" fillId="0" borderId="24" xfId="1" applyNumberFormat="1" applyFont="1" applyFill="1" applyBorder="1" applyAlignment="1">
      <alignment horizontal="center" vertical="center"/>
    </xf>
    <xf numFmtId="167" fontId="9" fillId="0" borderId="25" xfId="1" applyNumberFormat="1" applyFont="1" applyFill="1" applyBorder="1" applyAlignment="1">
      <alignment horizontal="center" vertical="center"/>
    </xf>
    <xf numFmtId="0" fontId="9" fillId="7" borderId="0" xfId="1" applyFont="1" applyFill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9" fontId="9" fillId="0" borderId="32" xfId="0" applyNumberFormat="1" applyFont="1" applyFill="1" applyBorder="1" applyAlignment="1">
      <alignment horizontal="center" vertical="center"/>
    </xf>
    <xf numFmtId="166" fontId="9" fillId="0" borderId="28" xfId="1" applyNumberFormat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20" borderId="5" xfId="1" applyFont="1" applyFill="1" applyBorder="1" applyAlignment="1">
      <alignment horizontal="center" vertical="center"/>
    </xf>
    <xf numFmtId="166" fontId="9" fillId="0" borderId="33" xfId="1" applyNumberFormat="1" applyFont="1" applyFill="1" applyBorder="1" applyAlignment="1">
      <alignment horizontal="center" vertical="center"/>
    </xf>
    <xf numFmtId="0" fontId="9" fillId="2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9" fontId="9" fillId="0" borderId="32" xfId="1" applyNumberFormat="1" applyFont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13" fillId="17" borderId="38" xfId="1" applyFont="1" applyFill="1" applyBorder="1" applyAlignment="1">
      <alignment horizontal="center" vertical="center"/>
    </xf>
    <xf numFmtId="166" fontId="7" fillId="0" borderId="39" xfId="1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7" borderId="21" xfId="0" applyNumberFormat="1" applyFont="1" applyFill="1" applyBorder="1" applyAlignment="1">
      <alignment horizontal="center" vertical="center"/>
    </xf>
    <xf numFmtId="9" fontId="9" fillId="0" borderId="42" xfId="0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67" fontId="9" fillId="0" borderId="33" xfId="1" applyNumberFormat="1" applyFont="1" applyFill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19" borderId="43" xfId="1" applyFont="1" applyFill="1" applyBorder="1" applyAlignment="1">
      <alignment horizontal="center" vertical="center"/>
    </xf>
    <xf numFmtId="0" fontId="9" fillId="20" borderId="43" xfId="1" applyFont="1" applyFill="1" applyBorder="1" applyAlignment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1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S_CORE/10_Antik&#246;rper/03_Labels/Rev.E_Labels_Mouse_DC_Macrophages-formatier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 Mouse DC-Macrophages"/>
      <sheetName val="01-Mouse DC Macr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8"/>
  <sheetViews>
    <sheetView showGridLines="0" tabSelected="1" zoomScaleNormal="100" zoomScaleSheetLayoutView="100" workbookViewId="0">
      <pane ySplit="8" topLeftCell="A15" activePane="bottomLeft" state="frozen"/>
      <selection pane="bottomLeft" activeCell="Q14" sqref="Q14"/>
    </sheetView>
  </sheetViews>
  <sheetFormatPr baseColWidth="10" defaultColWidth="11.42578125" defaultRowHeight="14.25" x14ac:dyDescent="0.25"/>
  <cols>
    <col min="1" max="1" width="9.85546875" style="29" customWidth="1"/>
    <col min="2" max="2" width="12.42578125" style="29" customWidth="1"/>
    <col min="3" max="3" width="17.42578125" style="29" customWidth="1"/>
    <col min="4" max="4" width="16.85546875" style="29" customWidth="1"/>
    <col min="5" max="5" width="13.5703125" style="29" customWidth="1"/>
    <col min="6" max="6" width="17.140625" style="29" customWidth="1"/>
    <col min="7" max="7" width="13.7109375" style="29" customWidth="1"/>
    <col min="8" max="8" width="12.7109375" style="29" customWidth="1"/>
    <col min="9" max="9" width="10.42578125" style="29" customWidth="1"/>
    <col min="10" max="10" width="11.85546875" style="29" customWidth="1"/>
    <col min="11" max="11" width="10.85546875" style="29" customWidth="1"/>
    <col min="12" max="12" width="11.140625" style="29" customWidth="1"/>
    <col min="13" max="13" width="12.28515625" style="29" bestFit="1" customWidth="1"/>
    <col min="14" max="15" width="12.140625" style="29" customWidth="1"/>
    <col min="16" max="16" width="7.85546875" style="96" customWidth="1"/>
    <col min="17" max="17" width="17.42578125" style="29" customWidth="1"/>
    <col min="18" max="18" width="14.28515625" style="29" customWidth="1"/>
    <col min="19" max="16384" width="11.42578125" style="29"/>
  </cols>
  <sheetData>
    <row r="1" spans="1:16" s="1" customFormat="1" ht="28.5" customHeight="1" x14ac:dyDescent="0.25">
      <c r="A1" s="94" t="s">
        <v>94</v>
      </c>
      <c r="B1" s="2"/>
      <c r="C1" s="3"/>
      <c r="D1" s="3"/>
      <c r="E1" s="3"/>
      <c r="F1" s="3"/>
      <c r="G1" s="4" t="s">
        <v>113</v>
      </c>
      <c r="H1" s="3"/>
      <c r="I1" s="3"/>
      <c r="J1" s="3"/>
      <c r="K1" s="3"/>
      <c r="L1" s="3"/>
      <c r="M1" s="3"/>
      <c r="N1" s="5"/>
      <c r="O1" s="6" t="s">
        <v>211</v>
      </c>
      <c r="P1" s="96"/>
    </row>
    <row r="2" spans="1:16" s="1" customFormat="1" ht="24" customHeight="1" x14ac:dyDescent="0.25">
      <c r="A2" s="1">
        <v>7</v>
      </c>
      <c r="B2" s="7"/>
      <c r="C2" s="8" t="s">
        <v>209</v>
      </c>
      <c r="D2" s="9"/>
      <c r="E2" s="9"/>
      <c r="F2" s="9"/>
      <c r="G2" s="10"/>
      <c r="H2" s="9"/>
      <c r="I2" s="11"/>
      <c r="J2" s="9"/>
      <c r="K2" s="11"/>
      <c r="L2" s="9"/>
      <c r="M2" s="9"/>
      <c r="N2" s="9"/>
      <c r="O2" s="13"/>
      <c r="P2" s="96"/>
    </row>
    <row r="3" spans="1:16" s="1" customFormat="1" ht="7.5" customHeight="1" x14ac:dyDescent="0.25">
      <c r="B3" s="7"/>
      <c r="C3" s="8"/>
      <c r="D3" s="9"/>
      <c r="E3" s="9"/>
      <c r="F3" s="9"/>
      <c r="G3" s="10"/>
      <c r="H3" s="9"/>
      <c r="I3" s="11"/>
      <c r="J3" s="11"/>
      <c r="K3" s="11"/>
      <c r="L3" s="9"/>
      <c r="M3" s="12"/>
      <c r="N3" s="11"/>
      <c r="O3" s="13"/>
      <c r="P3" s="96"/>
    </row>
    <row r="4" spans="1:16" s="1" customFormat="1" ht="18.75" customHeight="1" x14ac:dyDescent="0.25">
      <c r="B4" s="7"/>
      <c r="C4" s="14" t="s">
        <v>0</v>
      </c>
      <c r="D4" s="9"/>
      <c r="E4" s="9"/>
      <c r="F4" s="9"/>
      <c r="G4" s="10"/>
      <c r="H4" s="9"/>
      <c r="I4" s="9"/>
      <c r="J4" s="9"/>
      <c r="K4" s="202"/>
      <c r="L4" s="202"/>
      <c r="M4" s="202"/>
      <c r="N4" s="203"/>
      <c r="O4" s="204"/>
      <c r="P4" s="96"/>
    </row>
    <row r="5" spans="1:16" s="1" customFormat="1" ht="12.75" customHeight="1" x14ac:dyDescent="0.25">
      <c r="B5" s="7"/>
      <c r="C5" s="14"/>
      <c r="D5" s="9"/>
      <c r="E5" s="9"/>
      <c r="F5" s="9"/>
      <c r="G5" s="10"/>
      <c r="H5" s="9"/>
      <c r="I5" s="9"/>
      <c r="J5" s="9"/>
      <c r="K5" s="202"/>
      <c r="L5" s="202"/>
      <c r="M5" s="202"/>
      <c r="N5" s="203"/>
      <c r="O5" s="204"/>
      <c r="P5" s="96"/>
    </row>
    <row r="6" spans="1:16" s="1" customFormat="1" ht="21" customHeight="1" x14ac:dyDescent="0.25">
      <c r="B6" s="15"/>
      <c r="C6" s="16" t="s">
        <v>1</v>
      </c>
      <c r="D6" s="185"/>
      <c r="E6" s="9"/>
      <c r="F6" s="17" t="s">
        <v>2</v>
      </c>
      <c r="G6" s="185"/>
      <c r="H6" s="9"/>
      <c r="I6" s="18"/>
      <c r="J6" s="9"/>
      <c r="K6" s="205"/>
      <c r="L6" s="205"/>
      <c r="M6" s="205"/>
      <c r="N6" s="205"/>
      <c r="O6" s="206"/>
      <c r="P6" s="96"/>
    </row>
    <row r="7" spans="1:16" s="1" customFormat="1" ht="14.25" customHeight="1" thickBot="1" x14ac:dyDescent="0.3">
      <c r="B7" s="19"/>
      <c r="C7" s="20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96"/>
    </row>
    <row r="8" spans="1:16" s="23" customFormat="1" ht="33.75" customHeight="1" thickBot="1" x14ac:dyDescent="0.3">
      <c r="A8" s="23" t="s">
        <v>3</v>
      </c>
      <c r="B8" s="24" t="s">
        <v>4</v>
      </c>
      <c r="C8" s="25" t="s">
        <v>5</v>
      </c>
      <c r="D8" s="26" t="s">
        <v>6</v>
      </c>
      <c r="E8" s="122" t="s">
        <v>187</v>
      </c>
      <c r="F8" s="26" t="s">
        <v>7</v>
      </c>
      <c r="G8" s="27" t="s">
        <v>8</v>
      </c>
      <c r="H8" s="26" t="s">
        <v>9</v>
      </c>
      <c r="I8" s="27" t="s">
        <v>10</v>
      </c>
      <c r="J8" s="27" t="s">
        <v>11</v>
      </c>
      <c r="K8" s="27" t="s">
        <v>12</v>
      </c>
      <c r="L8" s="26" t="s">
        <v>13</v>
      </c>
      <c r="M8" s="27" t="s">
        <v>14</v>
      </c>
      <c r="N8" s="26" t="s">
        <v>15</v>
      </c>
      <c r="O8" s="28" t="s">
        <v>16</v>
      </c>
      <c r="P8" s="97"/>
    </row>
    <row r="9" spans="1:16" ht="15" customHeight="1" thickTop="1" x14ac:dyDescent="0.25">
      <c r="A9" s="29" t="s">
        <v>114</v>
      </c>
      <c r="B9" s="130" t="s">
        <v>17</v>
      </c>
      <c r="C9" s="30" t="s">
        <v>18</v>
      </c>
      <c r="D9" s="32" t="s">
        <v>146</v>
      </c>
      <c r="E9" s="123" t="s">
        <v>18</v>
      </c>
      <c r="F9" s="39" t="s">
        <v>20</v>
      </c>
      <c r="G9" s="32" t="s">
        <v>147</v>
      </c>
      <c r="H9" s="33" t="s">
        <v>22</v>
      </c>
      <c r="I9" s="32"/>
      <c r="J9" s="40" t="s">
        <v>148</v>
      </c>
      <c r="K9" s="32">
        <v>250</v>
      </c>
      <c r="L9" s="34">
        <v>385</v>
      </c>
      <c r="M9" s="31"/>
      <c r="N9" s="43">
        <v>0.4</v>
      </c>
      <c r="O9" s="35">
        <f>IF(K9="","",(L9/K9)*M9*(1-N9))</f>
        <v>0</v>
      </c>
    </row>
    <row r="10" spans="1:16" ht="14.25" customHeight="1" x14ac:dyDescent="0.2">
      <c r="A10" s="29" t="s">
        <v>115</v>
      </c>
      <c r="B10" s="131"/>
      <c r="C10" s="36" t="s">
        <v>19</v>
      </c>
      <c r="D10" s="37" t="s">
        <v>97</v>
      </c>
      <c r="E10" s="196" t="s">
        <v>19</v>
      </c>
      <c r="F10" s="39" t="s">
        <v>20</v>
      </c>
      <c r="G10" s="40" t="s">
        <v>21</v>
      </c>
      <c r="H10" s="41" t="s">
        <v>22</v>
      </c>
      <c r="I10" s="40">
        <v>500</v>
      </c>
      <c r="J10" s="40">
        <v>612950</v>
      </c>
      <c r="K10" s="40">
        <v>250</v>
      </c>
      <c r="L10" s="34">
        <v>275</v>
      </c>
      <c r="M10" s="42"/>
      <c r="N10" s="43">
        <v>0.4</v>
      </c>
      <c r="O10" s="44">
        <f>IF(K10="","",(L10/K10)*M10*(1-N10))</f>
        <v>0</v>
      </c>
    </row>
    <row r="11" spans="1:16" ht="14.25" customHeight="1" x14ac:dyDescent="0.2">
      <c r="A11" s="29" t="s">
        <v>116</v>
      </c>
      <c r="B11" s="131"/>
      <c r="C11" s="45" t="s">
        <v>23</v>
      </c>
      <c r="D11" s="37" t="s">
        <v>145</v>
      </c>
      <c r="E11" s="196" t="s">
        <v>23</v>
      </c>
      <c r="F11" s="39" t="s">
        <v>77</v>
      </c>
      <c r="G11" s="40" t="s">
        <v>78</v>
      </c>
      <c r="H11" s="41" t="s">
        <v>22</v>
      </c>
      <c r="I11" s="40">
        <v>400</v>
      </c>
      <c r="J11" s="40">
        <v>741349</v>
      </c>
      <c r="K11" s="40">
        <v>250</v>
      </c>
      <c r="L11" s="34">
        <v>385</v>
      </c>
      <c r="M11" s="42"/>
      <c r="N11" s="43">
        <v>0.4</v>
      </c>
      <c r="O11" s="44">
        <f>IF(K11="","",(L11/K11)*M11*(1-N11))</f>
        <v>0</v>
      </c>
    </row>
    <row r="12" spans="1:16" ht="14.25" customHeight="1" x14ac:dyDescent="0.2">
      <c r="A12" s="29" t="s">
        <v>154</v>
      </c>
      <c r="B12" s="131"/>
      <c r="C12" s="36" t="s">
        <v>179</v>
      </c>
      <c r="D12" s="37" t="s">
        <v>25</v>
      </c>
      <c r="E12" s="196" t="s">
        <v>24</v>
      </c>
      <c r="F12" s="39" t="s">
        <v>26</v>
      </c>
      <c r="G12" s="107">
        <v>36951</v>
      </c>
      <c r="H12" s="41" t="s">
        <v>22</v>
      </c>
      <c r="I12" s="40"/>
      <c r="J12" s="40">
        <v>751770</v>
      </c>
      <c r="K12" s="40">
        <v>250</v>
      </c>
      <c r="L12" s="34">
        <v>385</v>
      </c>
      <c r="M12" s="42"/>
      <c r="N12" s="43">
        <v>0.4</v>
      </c>
      <c r="O12" s="44">
        <f t="shared" ref="O12:O43" si="0">IF(K12="","",(L12/K12)*M12*(1-N12))</f>
        <v>0</v>
      </c>
    </row>
    <row r="13" spans="1:16" ht="14.25" customHeight="1" x14ac:dyDescent="0.2">
      <c r="A13" s="29" t="s">
        <v>117</v>
      </c>
      <c r="B13" s="131"/>
      <c r="C13" s="45" t="s">
        <v>27</v>
      </c>
      <c r="D13" s="37" t="s">
        <v>98</v>
      </c>
      <c r="E13" s="196" t="s">
        <v>27</v>
      </c>
      <c r="F13" s="39" t="s">
        <v>28</v>
      </c>
      <c r="G13" s="40" t="s">
        <v>29</v>
      </c>
      <c r="H13" s="41" t="s">
        <v>22</v>
      </c>
      <c r="I13" s="40">
        <v>500</v>
      </c>
      <c r="J13" s="40">
        <v>750679</v>
      </c>
      <c r="K13" s="40">
        <v>250</v>
      </c>
      <c r="L13" s="34">
        <v>385</v>
      </c>
      <c r="M13" s="42"/>
      <c r="N13" s="43">
        <v>0.4</v>
      </c>
      <c r="O13" s="44">
        <f t="shared" si="0"/>
        <v>0</v>
      </c>
    </row>
    <row r="14" spans="1:16" ht="14.25" customHeight="1" x14ac:dyDescent="0.2">
      <c r="A14" s="29" t="s">
        <v>118</v>
      </c>
      <c r="B14" s="131"/>
      <c r="C14" s="46" t="s">
        <v>30</v>
      </c>
      <c r="D14" s="40" t="s">
        <v>31</v>
      </c>
      <c r="E14" s="196" t="s">
        <v>30</v>
      </c>
      <c r="F14" s="40" t="s">
        <v>32</v>
      </c>
      <c r="G14" s="40" t="s">
        <v>33</v>
      </c>
      <c r="H14" s="40" t="s">
        <v>22</v>
      </c>
      <c r="I14" s="40">
        <v>500</v>
      </c>
      <c r="J14" s="40">
        <v>749283</v>
      </c>
      <c r="K14" s="40">
        <v>250</v>
      </c>
      <c r="L14" s="34">
        <v>385</v>
      </c>
      <c r="M14" s="42"/>
      <c r="N14" s="43">
        <v>0.4</v>
      </c>
      <c r="O14" s="44">
        <f t="shared" si="0"/>
        <v>0</v>
      </c>
    </row>
    <row r="15" spans="1:16" ht="15" customHeight="1" thickBot="1" x14ac:dyDescent="0.25">
      <c r="A15" s="29" t="s">
        <v>119</v>
      </c>
      <c r="B15" s="132"/>
      <c r="C15" s="48" t="s">
        <v>34</v>
      </c>
      <c r="D15" s="49" t="s">
        <v>35</v>
      </c>
      <c r="E15" s="197" t="s">
        <v>60</v>
      </c>
      <c r="F15" s="50" t="s">
        <v>36</v>
      </c>
      <c r="G15" s="50" t="s">
        <v>37</v>
      </c>
      <c r="H15" s="50" t="s">
        <v>22</v>
      </c>
      <c r="I15" s="50">
        <v>1000</v>
      </c>
      <c r="J15" s="50">
        <v>748370</v>
      </c>
      <c r="K15" s="50">
        <v>250</v>
      </c>
      <c r="L15" s="51">
        <v>385</v>
      </c>
      <c r="M15" s="52"/>
      <c r="N15" s="53">
        <v>0.4</v>
      </c>
      <c r="O15" s="54">
        <f t="shared" si="0"/>
        <v>0</v>
      </c>
    </row>
    <row r="16" spans="1:16" ht="14.25" customHeight="1" x14ac:dyDescent="0.25">
      <c r="A16" s="29" t="s">
        <v>120</v>
      </c>
      <c r="B16" s="133" t="s">
        <v>38</v>
      </c>
      <c r="C16" s="55" t="s">
        <v>39</v>
      </c>
      <c r="D16" s="60" t="s">
        <v>99</v>
      </c>
      <c r="E16" s="124" t="s">
        <v>39</v>
      </c>
      <c r="F16" s="57" t="s">
        <v>20</v>
      </c>
      <c r="G16" s="58" t="s">
        <v>108</v>
      </c>
      <c r="H16" s="59" t="s">
        <v>22</v>
      </c>
      <c r="I16" s="60"/>
      <c r="J16" s="60">
        <v>566271</v>
      </c>
      <c r="K16" s="60">
        <v>500</v>
      </c>
      <c r="L16" s="61">
        <v>372</v>
      </c>
      <c r="M16" s="56"/>
      <c r="N16" s="43">
        <v>0.4</v>
      </c>
      <c r="O16" s="63">
        <f t="shared" si="0"/>
        <v>0</v>
      </c>
    </row>
    <row r="17" spans="1:15" ht="14.25" customHeight="1" x14ac:dyDescent="0.2">
      <c r="A17" s="29" t="s">
        <v>121</v>
      </c>
      <c r="B17" s="134"/>
      <c r="C17" s="64" t="s">
        <v>40</v>
      </c>
      <c r="D17" s="40" t="s">
        <v>41</v>
      </c>
      <c r="E17" s="196" t="s">
        <v>40</v>
      </c>
      <c r="F17" s="40" t="s">
        <v>20</v>
      </c>
      <c r="G17" s="40" t="s">
        <v>42</v>
      </c>
      <c r="H17" s="40" t="s">
        <v>22</v>
      </c>
      <c r="I17" s="40">
        <v>500</v>
      </c>
      <c r="J17" s="40">
        <v>746668</v>
      </c>
      <c r="K17" s="40">
        <v>250</v>
      </c>
      <c r="L17" s="34">
        <v>385</v>
      </c>
      <c r="M17" s="42"/>
      <c r="N17" s="43">
        <v>0.4</v>
      </c>
      <c r="O17" s="44">
        <f t="shared" si="0"/>
        <v>0</v>
      </c>
    </row>
    <row r="18" spans="1:15" ht="14.25" customHeight="1" x14ac:dyDescent="0.2">
      <c r="A18" s="29" t="s">
        <v>122</v>
      </c>
      <c r="B18" s="134"/>
      <c r="C18" s="64" t="s">
        <v>43</v>
      </c>
      <c r="D18" s="39" t="s">
        <v>44</v>
      </c>
      <c r="E18" s="196" t="s">
        <v>43</v>
      </c>
      <c r="F18" s="39" t="s">
        <v>45</v>
      </c>
      <c r="G18" s="39" t="s">
        <v>46</v>
      </c>
      <c r="H18" s="65" t="s">
        <v>47</v>
      </c>
      <c r="I18" s="39">
        <v>500</v>
      </c>
      <c r="J18" s="39">
        <v>128030</v>
      </c>
      <c r="K18" s="40">
        <v>250</v>
      </c>
      <c r="L18" s="34">
        <v>204</v>
      </c>
      <c r="M18" s="42"/>
      <c r="N18" s="43">
        <v>0.23</v>
      </c>
      <c r="O18" s="44">
        <f t="shared" si="0"/>
        <v>0</v>
      </c>
    </row>
    <row r="19" spans="1:15" ht="14.25" customHeight="1" x14ac:dyDescent="0.2">
      <c r="A19" s="29" t="s">
        <v>123</v>
      </c>
      <c r="B19" s="134"/>
      <c r="C19" s="64" t="s">
        <v>48</v>
      </c>
      <c r="D19" s="38" t="s">
        <v>49</v>
      </c>
      <c r="E19" s="196" t="s">
        <v>48</v>
      </c>
      <c r="F19" s="39" t="s">
        <v>28</v>
      </c>
      <c r="G19" s="39" t="s">
        <v>50</v>
      </c>
      <c r="H19" s="39" t="s">
        <v>22</v>
      </c>
      <c r="I19" s="39">
        <v>500</v>
      </c>
      <c r="J19" s="40">
        <v>563015</v>
      </c>
      <c r="K19" s="40">
        <v>250</v>
      </c>
      <c r="L19" s="34">
        <v>260</v>
      </c>
      <c r="M19" s="42"/>
      <c r="N19" s="43">
        <v>0.4</v>
      </c>
      <c r="O19" s="44">
        <f t="shared" si="0"/>
        <v>0</v>
      </c>
    </row>
    <row r="20" spans="1:15" ht="14.25" customHeight="1" x14ac:dyDescent="0.2">
      <c r="A20" s="29" t="s">
        <v>124</v>
      </c>
      <c r="B20" s="134"/>
      <c r="C20" s="64" t="s">
        <v>51</v>
      </c>
      <c r="D20" s="38" t="s">
        <v>52</v>
      </c>
      <c r="E20" s="196" t="s">
        <v>51</v>
      </c>
      <c r="F20" s="39" t="s">
        <v>53</v>
      </c>
      <c r="G20" s="39" t="s">
        <v>54</v>
      </c>
      <c r="H20" s="65" t="s">
        <v>47</v>
      </c>
      <c r="I20" s="39">
        <v>500</v>
      </c>
      <c r="J20" s="39">
        <v>148220</v>
      </c>
      <c r="K20" s="40">
        <v>250</v>
      </c>
      <c r="L20" s="34">
        <v>228</v>
      </c>
      <c r="M20" s="42"/>
      <c r="N20" s="43">
        <v>0.23</v>
      </c>
      <c r="O20" s="44">
        <f t="shared" si="0"/>
        <v>0</v>
      </c>
    </row>
    <row r="21" spans="1:15" ht="17.25" customHeight="1" x14ac:dyDescent="0.2">
      <c r="A21" s="29" t="s">
        <v>125</v>
      </c>
      <c r="B21" s="134"/>
      <c r="C21" s="66" t="s">
        <v>55</v>
      </c>
      <c r="D21" s="39" t="s">
        <v>56</v>
      </c>
      <c r="E21" s="196" t="s">
        <v>55</v>
      </c>
      <c r="F21" s="39" t="s">
        <v>36</v>
      </c>
      <c r="G21" s="39">
        <v>927</v>
      </c>
      <c r="H21" s="39" t="s">
        <v>22</v>
      </c>
      <c r="I21" s="39">
        <v>500</v>
      </c>
      <c r="J21" s="47">
        <v>747604</v>
      </c>
      <c r="K21" s="40">
        <v>250</v>
      </c>
      <c r="L21" s="34">
        <v>385</v>
      </c>
      <c r="M21" s="42"/>
      <c r="N21" s="43">
        <v>0.4</v>
      </c>
      <c r="O21" s="44">
        <f t="shared" si="0"/>
        <v>0</v>
      </c>
    </row>
    <row r="22" spans="1:15" ht="14.25" customHeight="1" x14ac:dyDescent="0.2">
      <c r="A22" s="29" t="s">
        <v>126</v>
      </c>
      <c r="B22" s="134"/>
      <c r="C22" s="64" t="s">
        <v>58</v>
      </c>
      <c r="D22" s="39" t="s">
        <v>57</v>
      </c>
      <c r="E22" s="196" t="s">
        <v>58</v>
      </c>
      <c r="F22" s="39" t="s">
        <v>32</v>
      </c>
      <c r="G22" s="39" t="s">
        <v>59</v>
      </c>
      <c r="H22" s="39" t="s">
        <v>22</v>
      </c>
      <c r="I22" s="39">
        <v>500</v>
      </c>
      <c r="J22" s="40">
        <v>747072</v>
      </c>
      <c r="K22" s="40">
        <v>250</v>
      </c>
      <c r="L22" s="34">
        <v>385</v>
      </c>
      <c r="M22" s="42"/>
      <c r="N22" s="43">
        <v>0.4</v>
      </c>
      <c r="O22" s="44">
        <f t="shared" si="0"/>
        <v>0</v>
      </c>
    </row>
    <row r="23" spans="1:15" ht="15" customHeight="1" thickBot="1" x14ac:dyDescent="0.25">
      <c r="A23" s="29" t="s">
        <v>127</v>
      </c>
      <c r="B23" s="135"/>
      <c r="C23" s="67" t="s">
        <v>60</v>
      </c>
      <c r="D23" s="68" t="s">
        <v>61</v>
      </c>
      <c r="E23" s="198" t="s">
        <v>60</v>
      </c>
      <c r="F23" s="69" t="s">
        <v>36</v>
      </c>
      <c r="G23" s="69" t="s">
        <v>62</v>
      </c>
      <c r="H23" s="69" t="s">
        <v>22</v>
      </c>
      <c r="I23" s="69">
        <v>1000</v>
      </c>
      <c r="J23" s="50">
        <v>742894</v>
      </c>
      <c r="K23" s="50">
        <v>250</v>
      </c>
      <c r="L23" s="51">
        <v>385</v>
      </c>
      <c r="M23" s="52"/>
      <c r="N23" s="53">
        <v>0.4</v>
      </c>
      <c r="O23" s="54">
        <f t="shared" si="0"/>
        <v>0</v>
      </c>
    </row>
    <row r="24" spans="1:15" ht="14.25" customHeight="1" x14ac:dyDescent="0.25">
      <c r="A24" s="29" t="s">
        <v>128</v>
      </c>
      <c r="B24" s="136" t="s">
        <v>63</v>
      </c>
      <c r="C24" s="70" t="s">
        <v>64</v>
      </c>
      <c r="D24" s="71" t="s">
        <v>100</v>
      </c>
      <c r="E24" s="125" t="s">
        <v>184</v>
      </c>
      <c r="F24" s="71" t="s">
        <v>107</v>
      </c>
      <c r="G24" s="71" t="s">
        <v>106</v>
      </c>
      <c r="H24" s="65" t="s">
        <v>47</v>
      </c>
      <c r="I24" s="71"/>
      <c r="J24" s="71">
        <v>137006</v>
      </c>
      <c r="K24" s="72">
        <v>500</v>
      </c>
      <c r="L24" s="61">
        <v>172</v>
      </c>
      <c r="M24" s="73"/>
      <c r="N24" s="74">
        <v>0.23</v>
      </c>
      <c r="O24" s="44">
        <f t="shared" si="0"/>
        <v>0</v>
      </c>
    </row>
    <row r="25" spans="1:15" ht="14.25" customHeight="1" x14ac:dyDescent="0.2">
      <c r="A25" s="29" t="s">
        <v>129</v>
      </c>
      <c r="B25" s="137"/>
      <c r="C25" s="75" t="s">
        <v>105</v>
      </c>
      <c r="D25" s="39"/>
      <c r="E25" s="196"/>
      <c r="F25" s="39"/>
      <c r="G25" s="39"/>
      <c r="H25" s="76"/>
      <c r="I25" s="39"/>
      <c r="J25" s="39"/>
      <c r="K25" s="40"/>
      <c r="L25" s="34"/>
      <c r="M25" s="42"/>
      <c r="N25" s="43"/>
      <c r="O25" s="44" t="str">
        <f t="shared" si="0"/>
        <v/>
      </c>
    </row>
    <row r="26" spans="1:15" ht="14.25" customHeight="1" x14ac:dyDescent="0.2">
      <c r="A26" s="29" t="s">
        <v>130</v>
      </c>
      <c r="B26" s="137"/>
      <c r="C26" s="77" t="s">
        <v>65</v>
      </c>
      <c r="D26" s="39" t="s">
        <v>166</v>
      </c>
      <c r="E26" s="196" t="s">
        <v>165</v>
      </c>
      <c r="F26" s="39" t="s">
        <v>20</v>
      </c>
      <c r="G26" s="39" t="s">
        <v>164</v>
      </c>
      <c r="H26" s="65" t="s">
        <v>47</v>
      </c>
      <c r="I26" s="39"/>
      <c r="J26" s="39">
        <v>105026</v>
      </c>
      <c r="K26" s="40">
        <v>500</v>
      </c>
      <c r="L26" s="34">
        <v>196</v>
      </c>
      <c r="M26" s="42"/>
      <c r="N26" s="43">
        <v>0.23</v>
      </c>
      <c r="O26" s="44">
        <f t="shared" si="0"/>
        <v>0</v>
      </c>
    </row>
    <row r="27" spans="1:15" ht="14.25" customHeight="1" x14ac:dyDescent="0.2">
      <c r="A27" s="29" t="s">
        <v>131</v>
      </c>
      <c r="B27" s="137"/>
      <c r="C27" s="77" t="s">
        <v>66</v>
      </c>
      <c r="D27" s="39" t="s">
        <v>67</v>
      </c>
      <c r="E27" s="196" t="s">
        <v>66</v>
      </c>
      <c r="F27" s="39" t="s">
        <v>68</v>
      </c>
      <c r="G27" s="39" t="s">
        <v>109</v>
      </c>
      <c r="H27" s="102" t="s">
        <v>69</v>
      </c>
      <c r="I27" s="39"/>
      <c r="J27" s="39" t="s">
        <v>70</v>
      </c>
      <c r="K27" s="40">
        <v>500</v>
      </c>
      <c r="L27" s="34">
        <v>340</v>
      </c>
      <c r="M27" s="42"/>
      <c r="N27" s="43">
        <v>0.15</v>
      </c>
      <c r="O27" s="44">
        <f t="shared" si="0"/>
        <v>0</v>
      </c>
    </row>
    <row r="28" spans="1:15" ht="14.25" customHeight="1" thickBot="1" x14ac:dyDescent="0.25">
      <c r="A28" s="29" t="s">
        <v>132</v>
      </c>
      <c r="B28" s="138"/>
      <c r="C28" s="78" t="s">
        <v>71</v>
      </c>
      <c r="D28" s="79" t="s">
        <v>167</v>
      </c>
      <c r="E28" s="197" t="s">
        <v>71</v>
      </c>
      <c r="F28" s="80" t="s">
        <v>20</v>
      </c>
      <c r="G28" s="80" t="s">
        <v>168</v>
      </c>
      <c r="H28" s="104" t="s">
        <v>22</v>
      </c>
      <c r="I28" s="80"/>
      <c r="J28" s="37" t="s">
        <v>169</v>
      </c>
      <c r="K28" s="37">
        <v>250</v>
      </c>
      <c r="L28" s="81">
        <v>780</v>
      </c>
      <c r="M28" s="82"/>
      <c r="N28" s="83">
        <v>0.25</v>
      </c>
      <c r="O28" s="44">
        <f t="shared" si="0"/>
        <v>0</v>
      </c>
    </row>
    <row r="29" spans="1:15" ht="14.25" customHeight="1" x14ac:dyDescent="0.25">
      <c r="A29" s="29" t="s">
        <v>133</v>
      </c>
      <c r="B29" s="139" t="s">
        <v>72</v>
      </c>
      <c r="C29" s="100" t="s">
        <v>73</v>
      </c>
      <c r="D29" s="85" t="s">
        <v>101</v>
      </c>
      <c r="E29" s="124" t="s">
        <v>73</v>
      </c>
      <c r="F29" s="85" t="s">
        <v>20</v>
      </c>
      <c r="G29" s="85" t="s">
        <v>110</v>
      </c>
      <c r="H29" s="103" t="s">
        <v>47</v>
      </c>
      <c r="I29" s="85"/>
      <c r="J29" s="85">
        <v>141706</v>
      </c>
      <c r="K29" s="60">
        <v>500</v>
      </c>
      <c r="L29" s="86">
        <v>196</v>
      </c>
      <c r="M29" s="56"/>
      <c r="N29" s="62">
        <v>0.23</v>
      </c>
      <c r="O29" s="63">
        <f t="shared" si="0"/>
        <v>0</v>
      </c>
    </row>
    <row r="30" spans="1:15" ht="14.25" customHeight="1" x14ac:dyDescent="0.2">
      <c r="A30" s="29" t="s">
        <v>134</v>
      </c>
      <c r="B30" s="140"/>
      <c r="C30" s="87" t="s">
        <v>74</v>
      </c>
      <c r="D30" s="71" t="s">
        <v>102</v>
      </c>
      <c r="E30" s="196" t="s">
        <v>185</v>
      </c>
      <c r="F30" s="39" t="s">
        <v>75</v>
      </c>
      <c r="G30" s="88" t="s">
        <v>153</v>
      </c>
      <c r="H30" s="101" t="s">
        <v>69</v>
      </c>
      <c r="I30" s="89">
        <v>500</v>
      </c>
      <c r="J30" s="39" t="s">
        <v>152</v>
      </c>
      <c r="K30" s="40">
        <v>500</v>
      </c>
      <c r="L30" s="34">
        <v>330</v>
      </c>
      <c r="M30" s="82"/>
      <c r="N30" s="43">
        <v>0.15</v>
      </c>
      <c r="O30" s="44">
        <f t="shared" si="0"/>
        <v>0</v>
      </c>
    </row>
    <row r="31" spans="1:15" ht="14.25" customHeight="1" x14ac:dyDescent="0.2">
      <c r="A31" s="29" t="s">
        <v>155</v>
      </c>
      <c r="B31" s="140"/>
      <c r="C31" s="87" t="s">
        <v>178</v>
      </c>
      <c r="D31" s="39"/>
      <c r="E31" s="196" t="s">
        <v>178</v>
      </c>
      <c r="F31" s="105"/>
      <c r="G31" s="105"/>
      <c r="H31" s="105"/>
      <c r="I31" s="105"/>
      <c r="J31" s="105"/>
      <c r="K31" s="37"/>
      <c r="L31" s="51"/>
      <c r="M31" s="82"/>
      <c r="N31" s="83"/>
      <c r="O31" s="44" t="str">
        <f t="shared" si="0"/>
        <v/>
      </c>
    </row>
    <row r="32" spans="1:15" ht="14.25" customHeight="1" x14ac:dyDescent="0.2">
      <c r="A32" s="29" t="s">
        <v>156</v>
      </c>
      <c r="B32" s="140"/>
      <c r="C32" s="108" t="s">
        <v>182</v>
      </c>
      <c r="D32" s="39" t="s">
        <v>103</v>
      </c>
      <c r="E32" s="196" t="s">
        <v>76</v>
      </c>
      <c r="F32" s="105" t="s">
        <v>77</v>
      </c>
      <c r="G32" s="105" t="s">
        <v>151</v>
      </c>
      <c r="H32" s="106" t="s">
        <v>69</v>
      </c>
      <c r="I32" s="105">
        <v>500</v>
      </c>
      <c r="J32" s="105" t="s">
        <v>150</v>
      </c>
      <c r="K32" s="37">
        <v>500</v>
      </c>
      <c r="L32" s="51">
        <v>292</v>
      </c>
      <c r="M32" s="82"/>
      <c r="N32" s="83">
        <v>0.15</v>
      </c>
      <c r="O32" s="216">
        <f>IF(K32="","",(L32/K32)*M32*(1-N32))</f>
        <v>0</v>
      </c>
    </row>
    <row r="33" spans="1:16" ht="14.25" customHeight="1" x14ac:dyDescent="0.2">
      <c r="A33" s="29" t="s">
        <v>157</v>
      </c>
      <c r="B33" s="140"/>
      <c r="C33" s="118" t="s">
        <v>176</v>
      </c>
      <c r="D33" s="71" t="s">
        <v>138</v>
      </c>
      <c r="E33" s="201" t="s">
        <v>177</v>
      </c>
      <c r="F33" s="39" t="s">
        <v>28</v>
      </c>
      <c r="G33" s="88" t="s">
        <v>142</v>
      </c>
      <c r="H33" s="101" t="s">
        <v>47</v>
      </c>
      <c r="I33" s="89"/>
      <c r="J33" s="39">
        <v>105314</v>
      </c>
      <c r="K33" s="40">
        <v>500</v>
      </c>
      <c r="L33" s="34">
        <v>184</v>
      </c>
      <c r="M33" s="82"/>
      <c r="N33" s="43">
        <v>0.23</v>
      </c>
      <c r="O33" s="44">
        <v>0</v>
      </c>
    </row>
    <row r="34" spans="1:16" ht="14.25" customHeight="1" x14ac:dyDescent="0.2">
      <c r="A34" s="29" t="s">
        <v>158</v>
      </c>
      <c r="B34" s="140"/>
      <c r="C34" s="118" t="s">
        <v>176</v>
      </c>
      <c r="D34" s="71" t="s">
        <v>79</v>
      </c>
      <c r="E34" s="196" t="s">
        <v>177</v>
      </c>
      <c r="F34" s="39" t="s">
        <v>20</v>
      </c>
      <c r="G34" s="88" t="s">
        <v>143</v>
      </c>
      <c r="H34" s="101" t="s">
        <v>47</v>
      </c>
      <c r="I34" s="89"/>
      <c r="J34" s="39">
        <v>115510</v>
      </c>
      <c r="K34" s="40">
        <v>500</v>
      </c>
      <c r="L34" s="34">
        <v>180</v>
      </c>
      <c r="M34" s="82"/>
      <c r="N34" s="43">
        <v>0.23</v>
      </c>
      <c r="O34" s="44">
        <v>0</v>
      </c>
    </row>
    <row r="35" spans="1:16" ht="14.25" customHeight="1" x14ac:dyDescent="0.2">
      <c r="A35" s="29" t="s">
        <v>135</v>
      </c>
      <c r="B35" s="140"/>
      <c r="C35" s="118" t="s">
        <v>176</v>
      </c>
      <c r="D35" s="71" t="s">
        <v>139</v>
      </c>
      <c r="E35" s="196" t="s">
        <v>177</v>
      </c>
      <c r="F35" s="39" t="s">
        <v>141</v>
      </c>
      <c r="G35" s="88" t="s">
        <v>144</v>
      </c>
      <c r="H35" s="101" t="s">
        <v>69</v>
      </c>
      <c r="I35" s="89"/>
      <c r="J35" s="39" t="s">
        <v>140</v>
      </c>
      <c r="K35" s="40">
        <v>500</v>
      </c>
      <c r="L35" s="34">
        <v>246</v>
      </c>
      <c r="M35" s="82"/>
      <c r="N35" s="43">
        <v>0.15</v>
      </c>
      <c r="O35" s="44">
        <v>0</v>
      </c>
    </row>
    <row r="36" spans="1:16" ht="14.25" customHeight="1" x14ac:dyDescent="0.2">
      <c r="A36" s="29" t="s">
        <v>136</v>
      </c>
      <c r="B36" s="140"/>
      <c r="C36" s="118" t="s">
        <v>176</v>
      </c>
      <c r="D36" s="71" t="s">
        <v>80</v>
      </c>
      <c r="E36" s="196" t="s">
        <v>177</v>
      </c>
      <c r="F36" s="39" t="s">
        <v>81</v>
      </c>
      <c r="G36" s="88" t="s">
        <v>82</v>
      </c>
      <c r="H36" s="101" t="s">
        <v>47</v>
      </c>
      <c r="I36" s="89">
        <v>2000</v>
      </c>
      <c r="J36" s="39">
        <v>108716</v>
      </c>
      <c r="K36" s="40">
        <v>500</v>
      </c>
      <c r="L36" s="34">
        <v>160</v>
      </c>
      <c r="M36" s="82"/>
      <c r="N36" s="43">
        <v>0.23</v>
      </c>
      <c r="O36" s="44">
        <v>0</v>
      </c>
    </row>
    <row r="37" spans="1:16" ht="14.25" customHeight="1" thickBot="1" x14ac:dyDescent="0.25">
      <c r="A37" s="29" t="s">
        <v>137</v>
      </c>
      <c r="B37" s="141"/>
      <c r="C37" s="118"/>
      <c r="D37" s="71"/>
      <c r="E37" s="197"/>
      <c r="F37" s="105"/>
      <c r="G37" s="121"/>
      <c r="H37" s="105"/>
      <c r="I37" s="80"/>
      <c r="J37" s="105"/>
      <c r="K37" s="37"/>
      <c r="L37" s="51"/>
      <c r="M37" s="82"/>
      <c r="N37" s="83"/>
      <c r="O37" s="44"/>
    </row>
    <row r="38" spans="1:16" ht="14.25" customHeight="1" x14ac:dyDescent="0.25">
      <c r="A38" s="29" t="s">
        <v>159</v>
      </c>
      <c r="B38" s="142" t="s">
        <v>83</v>
      </c>
      <c r="C38" s="120" t="s">
        <v>84</v>
      </c>
      <c r="D38" s="60" t="s">
        <v>104</v>
      </c>
      <c r="E38" s="124" t="s">
        <v>112</v>
      </c>
      <c r="F38" s="85" t="s">
        <v>68</v>
      </c>
      <c r="G38" s="60" t="s">
        <v>111</v>
      </c>
      <c r="H38" s="93" t="s">
        <v>47</v>
      </c>
      <c r="I38" s="60"/>
      <c r="J38" s="60">
        <v>654004</v>
      </c>
      <c r="K38" s="60">
        <v>500</v>
      </c>
      <c r="L38" s="61">
        <v>252</v>
      </c>
      <c r="M38" s="56"/>
      <c r="N38" s="62">
        <v>0.23</v>
      </c>
      <c r="O38" s="63">
        <f t="shared" si="0"/>
        <v>0</v>
      </c>
    </row>
    <row r="39" spans="1:16" ht="14.25" customHeight="1" x14ac:dyDescent="0.2">
      <c r="A39" s="29" t="s">
        <v>160</v>
      </c>
      <c r="B39" s="143"/>
      <c r="C39" s="90" t="s">
        <v>85</v>
      </c>
      <c r="D39" s="91" t="s">
        <v>86</v>
      </c>
      <c r="E39" s="196" t="s">
        <v>85</v>
      </c>
      <c r="F39" s="40" t="s">
        <v>87</v>
      </c>
      <c r="G39" s="40" t="s">
        <v>88</v>
      </c>
      <c r="H39" s="40" t="s">
        <v>22</v>
      </c>
      <c r="I39" s="40">
        <v>500</v>
      </c>
      <c r="J39" s="40">
        <v>565872</v>
      </c>
      <c r="K39" s="40">
        <v>500</v>
      </c>
      <c r="L39" s="34">
        <v>260</v>
      </c>
      <c r="M39" s="42"/>
      <c r="N39" s="43">
        <v>0.4</v>
      </c>
      <c r="O39" s="44">
        <f t="shared" si="0"/>
        <v>0</v>
      </c>
    </row>
    <row r="40" spans="1:16" ht="14.25" customHeight="1" x14ac:dyDescent="0.2">
      <c r="A40" s="29" t="s">
        <v>161</v>
      </c>
      <c r="B40" s="143"/>
      <c r="C40" s="92" t="s">
        <v>89</v>
      </c>
      <c r="D40" s="119" t="s">
        <v>90</v>
      </c>
      <c r="E40" s="196" t="s">
        <v>186</v>
      </c>
      <c r="F40" s="37"/>
      <c r="G40" s="37"/>
      <c r="H40" s="37" t="s">
        <v>22</v>
      </c>
      <c r="I40" s="37">
        <v>1000</v>
      </c>
      <c r="J40" s="37">
        <v>565388</v>
      </c>
      <c r="K40" s="37">
        <v>180</v>
      </c>
      <c r="L40" s="51">
        <v>192</v>
      </c>
      <c r="M40" s="82"/>
      <c r="N40" s="83">
        <v>0.4</v>
      </c>
      <c r="O40" s="44">
        <v>0</v>
      </c>
    </row>
    <row r="41" spans="1:16" ht="14.25" customHeight="1" x14ac:dyDescent="0.2">
      <c r="A41" s="29" t="s">
        <v>162</v>
      </c>
      <c r="B41" s="143"/>
      <c r="C41" s="92"/>
      <c r="D41" s="119"/>
      <c r="E41" s="199"/>
      <c r="F41" s="37"/>
      <c r="G41" s="37"/>
      <c r="H41" s="37"/>
      <c r="I41" s="37"/>
      <c r="J41" s="37"/>
      <c r="K41" s="37"/>
      <c r="L41" s="51"/>
      <c r="M41" s="82"/>
      <c r="N41" s="83"/>
      <c r="O41" s="44" t="str">
        <f t="shared" si="0"/>
        <v/>
      </c>
    </row>
    <row r="42" spans="1:16" ht="14.25" customHeight="1" x14ac:dyDescent="0.2">
      <c r="A42" s="29" t="s">
        <v>163</v>
      </c>
      <c r="B42" s="143"/>
      <c r="C42" s="92"/>
      <c r="D42" s="119"/>
      <c r="E42" s="199"/>
      <c r="F42" s="37"/>
      <c r="G42" s="37"/>
      <c r="H42" s="37"/>
      <c r="I42" s="37"/>
      <c r="J42" s="37"/>
      <c r="K42" s="37"/>
      <c r="L42" s="51"/>
      <c r="M42" s="82"/>
      <c r="N42" s="83"/>
      <c r="O42" s="44" t="str">
        <f t="shared" si="0"/>
        <v/>
      </c>
    </row>
    <row r="43" spans="1:16" ht="14.25" customHeight="1" x14ac:dyDescent="0.2">
      <c r="A43" s="29" t="s">
        <v>174</v>
      </c>
      <c r="B43" s="143"/>
      <c r="C43" s="92"/>
      <c r="D43" s="119"/>
      <c r="E43" s="199"/>
      <c r="F43" s="37"/>
      <c r="G43" s="37"/>
      <c r="H43" s="37"/>
      <c r="I43" s="37"/>
      <c r="J43" s="37"/>
      <c r="K43" s="37"/>
      <c r="L43" s="51"/>
      <c r="M43" s="82"/>
      <c r="N43" s="83"/>
      <c r="O43" s="44" t="str">
        <f t="shared" si="0"/>
        <v/>
      </c>
    </row>
    <row r="44" spans="1:16" ht="14.25" customHeight="1" thickBot="1" x14ac:dyDescent="0.25">
      <c r="A44" s="29" t="s">
        <v>175</v>
      </c>
      <c r="B44" s="144"/>
      <c r="C44" s="92" t="s">
        <v>89</v>
      </c>
      <c r="D44" s="37"/>
      <c r="E44" s="200"/>
      <c r="F44" s="37"/>
      <c r="G44" s="37"/>
      <c r="H44" s="37"/>
      <c r="I44" s="37"/>
      <c r="J44" s="37"/>
      <c r="K44" s="37"/>
      <c r="L44" s="81"/>
      <c r="M44" s="82"/>
      <c r="N44" s="83"/>
      <c r="O44" s="84"/>
    </row>
    <row r="45" spans="1:16" x14ac:dyDescent="0.25">
      <c r="A45" s="117" t="s">
        <v>181</v>
      </c>
      <c r="B45" s="145"/>
      <c r="C45" s="146"/>
      <c r="D45" s="147" t="s">
        <v>91</v>
      </c>
      <c r="E45" s="147"/>
      <c r="F45" s="147"/>
      <c r="G45" s="147"/>
      <c r="H45" s="148" t="s">
        <v>47</v>
      </c>
      <c r="I45" s="147">
        <v>100</v>
      </c>
      <c r="J45" s="147">
        <v>426103</v>
      </c>
      <c r="K45" s="149">
        <v>2500</v>
      </c>
      <c r="L45" s="150">
        <v>384</v>
      </c>
      <c r="M45" s="151"/>
      <c r="N45" s="152">
        <v>0.23</v>
      </c>
      <c r="O45" s="153">
        <v>0</v>
      </c>
    </row>
    <row r="46" spans="1:16" x14ac:dyDescent="0.25">
      <c r="A46" s="117" t="s">
        <v>183</v>
      </c>
      <c r="B46" s="154"/>
      <c r="C46" s="155"/>
      <c r="D46" s="156" t="s">
        <v>149</v>
      </c>
      <c r="E46" s="156" t="s">
        <v>96</v>
      </c>
      <c r="F46" s="156" t="s">
        <v>75</v>
      </c>
      <c r="G46" s="156" t="s">
        <v>180</v>
      </c>
      <c r="H46" s="157" t="s">
        <v>22</v>
      </c>
      <c r="I46" s="156">
        <v>100</v>
      </c>
      <c r="J46" s="156">
        <v>567208</v>
      </c>
      <c r="K46" s="158">
        <v>250</v>
      </c>
      <c r="L46" s="159">
        <v>215</v>
      </c>
      <c r="M46" s="160"/>
      <c r="N46" s="161">
        <v>0.4</v>
      </c>
      <c r="O46" s="162">
        <v>0</v>
      </c>
    </row>
    <row r="47" spans="1:16" x14ac:dyDescent="0.25">
      <c r="A47" s="117" t="s">
        <v>197</v>
      </c>
      <c r="B47" s="154"/>
      <c r="C47" s="210"/>
      <c r="D47" s="156" t="s">
        <v>95</v>
      </c>
      <c r="E47" s="156" t="s">
        <v>96</v>
      </c>
      <c r="F47" s="156" t="s">
        <v>36</v>
      </c>
      <c r="G47" s="156" t="s">
        <v>62</v>
      </c>
      <c r="H47" s="157" t="s">
        <v>22</v>
      </c>
      <c r="I47" s="156">
        <v>100</v>
      </c>
      <c r="J47" s="156">
        <v>556999</v>
      </c>
      <c r="K47" s="158">
        <v>1000</v>
      </c>
      <c r="L47" s="159">
        <v>282</v>
      </c>
      <c r="M47" s="160"/>
      <c r="N47" s="161">
        <v>0.4</v>
      </c>
      <c r="O47" s="211">
        <v>0</v>
      </c>
    </row>
    <row r="48" spans="1:16" ht="14.25" customHeight="1" x14ac:dyDescent="0.25">
      <c r="A48" s="117" t="s">
        <v>198</v>
      </c>
      <c r="B48" s="212"/>
      <c r="C48" s="40"/>
      <c r="D48" s="213" t="s">
        <v>93</v>
      </c>
      <c r="E48" s="213"/>
      <c r="F48" s="207"/>
      <c r="G48" s="207"/>
      <c r="H48" s="207" t="s">
        <v>22</v>
      </c>
      <c r="I48" s="207"/>
      <c r="J48" s="207">
        <v>566385</v>
      </c>
      <c r="K48" s="207">
        <v>10000</v>
      </c>
      <c r="L48" s="86">
        <v>619</v>
      </c>
      <c r="M48" s="208"/>
      <c r="N48" s="209">
        <v>0.4</v>
      </c>
      <c r="O48" s="44">
        <v>0</v>
      </c>
      <c r="P48" s="98"/>
    </row>
    <row r="49" spans="1:19" ht="15" customHeight="1" x14ac:dyDescent="0.25">
      <c r="A49" s="117" t="s">
        <v>199</v>
      </c>
      <c r="B49" s="212"/>
      <c r="C49" s="214" t="s">
        <v>170</v>
      </c>
      <c r="D49" s="126"/>
      <c r="E49" s="127"/>
      <c r="F49" s="109"/>
      <c r="G49" s="109"/>
      <c r="H49" s="102" t="s">
        <v>171</v>
      </c>
      <c r="I49" s="109"/>
      <c r="J49" s="109" t="s">
        <v>172</v>
      </c>
      <c r="K49" s="109">
        <v>100000</v>
      </c>
      <c r="L49" s="34">
        <v>169</v>
      </c>
      <c r="M49" s="110"/>
      <c r="N49" s="111">
        <v>0.15</v>
      </c>
      <c r="O49" s="112">
        <v>0</v>
      </c>
      <c r="P49" s="98"/>
    </row>
    <row r="50" spans="1:19" x14ac:dyDescent="0.2">
      <c r="A50" s="117" t="s">
        <v>200</v>
      </c>
      <c r="B50" s="212"/>
      <c r="C50" s="215" t="s">
        <v>173</v>
      </c>
      <c r="D50" s="128"/>
      <c r="E50" s="129"/>
      <c r="F50" s="109"/>
      <c r="G50" s="109"/>
      <c r="H50" s="109" t="s">
        <v>22</v>
      </c>
      <c r="I50" s="109"/>
      <c r="J50" s="109">
        <v>554722</v>
      </c>
      <c r="K50" s="109">
        <v>125000</v>
      </c>
      <c r="L50" s="34">
        <v>204</v>
      </c>
      <c r="M50" s="110"/>
      <c r="N50" s="111">
        <v>0.4</v>
      </c>
      <c r="O50" s="112">
        <v>0</v>
      </c>
      <c r="P50" s="99"/>
    </row>
    <row r="51" spans="1:19" s="117" customFormat="1" x14ac:dyDescent="0.25">
      <c r="A51" s="117" t="s">
        <v>201</v>
      </c>
      <c r="B51" s="154"/>
      <c r="C51" s="155"/>
      <c r="D51" s="156"/>
      <c r="E51" s="156"/>
      <c r="F51" s="156"/>
      <c r="G51" s="156"/>
      <c r="H51" s="157"/>
      <c r="I51" s="156"/>
      <c r="J51" s="156"/>
      <c r="K51" s="158"/>
      <c r="L51" s="159"/>
      <c r="M51" s="160"/>
      <c r="N51" s="161"/>
      <c r="O51" s="162"/>
      <c r="P51" s="116"/>
      <c r="Q51" s="29"/>
      <c r="R51" s="29"/>
      <c r="S51" s="29"/>
    </row>
    <row r="52" spans="1:19" s="117" customFormat="1" x14ac:dyDescent="0.25">
      <c r="A52" s="117" t="s">
        <v>202</v>
      </c>
      <c r="B52" s="154"/>
      <c r="C52" s="155"/>
      <c r="D52" s="156"/>
      <c r="E52" s="156"/>
      <c r="F52" s="156"/>
      <c r="G52" s="156"/>
      <c r="H52" s="157"/>
      <c r="I52" s="156"/>
      <c r="J52" s="156"/>
      <c r="K52" s="158"/>
      <c r="L52" s="159"/>
      <c r="M52" s="160"/>
      <c r="N52" s="161"/>
      <c r="O52" s="162"/>
      <c r="P52" s="116"/>
      <c r="Q52" s="29"/>
      <c r="R52" s="29"/>
      <c r="S52" s="29"/>
    </row>
    <row r="53" spans="1:19" s="117" customFormat="1" x14ac:dyDescent="0.25">
      <c r="A53" s="117" t="s">
        <v>203</v>
      </c>
      <c r="B53" s="154"/>
      <c r="C53" s="155"/>
      <c r="D53" s="156"/>
      <c r="E53" s="156"/>
      <c r="F53" s="156"/>
      <c r="G53" s="156"/>
      <c r="H53" s="157"/>
      <c r="I53" s="156"/>
      <c r="J53" s="156"/>
      <c r="K53" s="158"/>
      <c r="L53" s="34"/>
      <c r="M53" s="160"/>
      <c r="N53" s="161"/>
      <c r="O53" s="162"/>
      <c r="P53" s="116"/>
      <c r="Q53" s="29"/>
      <c r="R53" s="29"/>
      <c r="S53" s="29"/>
    </row>
    <row r="54" spans="1:19" s="117" customFormat="1" x14ac:dyDescent="0.25">
      <c r="A54" s="117" t="s">
        <v>204</v>
      </c>
      <c r="B54" s="163"/>
      <c r="C54" s="155"/>
      <c r="D54" s="164"/>
      <c r="E54" s="164"/>
      <c r="F54" s="164"/>
      <c r="G54" s="164"/>
      <c r="H54" s="165"/>
      <c r="I54" s="164"/>
      <c r="J54" s="164"/>
      <c r="K54" s="166"/>
      <c r="L54" s="51"/>
      <c r="M54" s="167"/>
      <c r="N54" s="168"/>
      <c r="O54" s="162"/>
      <c r="P54" s="116"/>
      <c r="Q54" s="29"/>
      <c r="R54" s="29"/>
      <c r="S54" s="29"/>
    </row>
    <row r="55" spans="1:19" s="117" customFormat="1" x14ac:dyDescent="0.25">
      <c r="A55" s="117" t="s">
        <v>205</v>
      </c>
      <c r="B55" s="163"/>
      <c r="C55" s="155"/>
      <c r="D55" s="164"/>
      <c r="E55" s="164"/>
      <c r="F55" s="164"/>
      <c r="G55" s="169"/>
      <c r="H55" s="165"/>
      <c r="I55" s="164"/>
      <c r="J55" s="164"/>
      <c r="K55" s="166"/>
      <c r="L55" s="51"/>
      <c r="M55" s="167"/>
      <c r="N55" s="168"/>
      <c r="O55" s="162"/>
      <c r="P55" s="116"/>
      <c r="Q55" s="29"/>
      <c r="R55" s="29"/>
      <c r="S55" s="29"/>
    </row>
    <row r="56" spans="1:19" x14ac:dyDescent="0.25">
      <c r="A56" s="117" t="s">
        <v>206</v>
      </c>
      <c r="B56" s="163"/>
      <c r="C56" s="155"/>
      <c r="D56" s="170"/>
      <c r="E56" s="164"/>
      <c r="F56" s="164"/>
      <c r="G56" s="164"/>
      <c r="H56" s="165"/>
      <c r="I56" s="164"/>
      <c r="J56" s="164"/>
      <c r="K56" s="166"/>
      <c r="L56" s="51"/>
      <c r="M56" s="167"/>
      <c r="N56" s="168"/>
      <c r="O56" s="162"/>
    </row>
    <row r="57" spans="1:19" x14ac:dyDescent="0.25">
      <c r="A57" s="117" t="s">
        <v>207</v>
      </c>
      <c r="B57" s="163"/>
      <c r="C57" s="155"/>
      <c r="D57" s="164"/>
      <c r="E57" s="164"/>
      <c r="F57" s="164"/>
      <c r="G57" s="164"/>
      <c r="H57" s="165"/>
      <c r="I57" s="164"/>
      <c r="J57" s="164"/>
      <c r="K57" s="166"/>
      <c r="L57" s="51"/>
      <c r="M57" s="167"/>
      <c r="N57" s="168"/>
      <c r="O57" s="162"/>
    </row>
    <row r="58" spans="1:19" ht="15" thickBot="1" x14ac:dyDescent="0.3">
      <c r="A58" s="117" t="s">
        <v>208</v>
      </c>
      <c r="B58" s="171"/>
      <c r="C58" s="172"/>
      <c r="D58" s="173"/>
      <c r="E58" s="173"/>
      <c r="F58" s="173"/>
      <c r="G58" s="173"/>
      <c r="H58" s="174"/>
      <c r="I58" s="173"/>
      <c r="J58" s="173"/>
      <c r="K58" s="175"/>
      <c r="L58" s="81"/>
      <c r="M58" s="176"/>
      <c r="N58" s="177"/>
      <c r="O58" s="178"/>
    </row>
    <row r="59" spans="1:19" x14ac:dyDescent="0.25">
      <c r="A59" s="117"/>
      <c r="B59" s="179" t="s">
        <v>188</v>
      </c>
      <c r="C59" s="180"/>
      <c r="D59" s="40" t="s">
        <v>93</v>
      </c>
      <c r="E59" s="40"/>
      <c r="F59" s="40"/>
      <c r="G59" s="40"/>
      <c r="H59" s="181" t="s">
        <v>22</v>
      </c>
      <c r="I59" s="40"/>
      <c r="J59" s="40">
        <v>566385</v>
      </c>
      <c r="K59" s="40">
        <v>10000</v>
      </c>
      <c r="L59" s="34">
        <v>619</v>
      </c>
      <c r="M59" s="95"/>
      <c r="N59" s="182">
        <v>0.4</v>
      </c>
      <c r="O59" s="183">
        <f>IF(OR(K59=0,ISTEXT(K59)),"",(L59/K59)*M59*(1-N59))</f>
        <v>0</v>
      </c>
    </row>
    <row r="60" spans="1:19" x14ac:dyDescent="0.25">
      <c r="A60" s="117"/>
      <c r="B60" s="179" t="s">
        <v>189</v>
      </c>
      <c r="C60" s="184"/>
      <c r="D60" s="185"/>
      <c r="E60" s="109"/>
      <c r="F60" s="109"/>
      <c r="G60" s="109"/>
      <c r="H60" s="185"/>
      <c r="I60" s="109"/>
      <c r="J60" s="185"/>
      <c r="K60" s="109"/>
      <c r="L60" s="185"/>
      <c r="M60" s="110"/>
      <c r="N60" s="111"/>
      <c r="O60" s="186" t="str">
        <f>IF(OR(K60=0,ISTEXT(K60)),"",(L60/K60)*M60*(1-N60))</f>
        <v/>
      </c>
    </row>
    <row r="61" spans="1:19" x14ac:dyDescent="0.25">
      <c r="A61" s="117"/>
      <c r="B61" s="179" t="s">
        <v>190</v>
      </c>
      <c r="C61" s="184"/>
      <c r="D61" s="185"/>
      <c r="E61" s="109"/>
      <c r="F61" s="109"/>
      <c r="G61" s="109"/>
      <c r="H61" s="185"/>
      <c r="I61" s="109"/>
      <c r="J61" s="185"/>
      <c r="K61" s="109"/>
      <c r="L61" s="185"/>
      <c r="M61" s="110"/>
      <c r="N61" s="111"/>
      <c r="O61" s="186" t="str">
        <f t="shared" ref="O61:O66" si="1">IF(OR(K61=0,ISTEXT(K61)),"",(L61/K61)*M61*(1-N61))</f>
        <v/>
      </c>
    </row>
    <row r="62" spans="1:19" x14ac:dyDescent="0.25">
      <c r="A62" s="117"/>
      <c r="B62" s="179" t="s">
        <v>191</v>
      </c>
      <c r="C62" s="184"/>
      <c r="D62" s="185"/>
      <c r="E62" s="109"/>
      <c r="F62" s="109"/>
      <c r="G62" s="109"/>
      <c r="H62" s="185"/>
      <c r="I62" s="109"/>
      <c r="J62" s="185"/>
      <c r="K62" s="109"/>
      <c r="L62" s="185"/>
      <c r="M62" s="110"/>
      <c r="N62" s="111"/>
      <c r="O62" s="186" t="str">
        <f t="shared" si="1"/>
        <v/>
      </c>
    </row>
    <row r="63" spans="1:19" x14ac:dyDescent="0.25">
      <c r="A63" s="117"/>
      <c r="B63" s="179" t="s">
        <v>192</v>
      </c>
      <c r="C63" s="113"/>
      <c r="D63" s="185"/>
      <c r="E63" s="109"/>
      <c r="F63" s="109"/>
      <c r="G63" s="109"/>
      <c r="H63" s="185"/>
      <c r="I63" s="109"/>
      <c r="J63" s="185"/>
      <c r="K63" s="109"/>
      <c r="L63" s="185"/>
      <c r="M63" s="110"/>
      <c r="N63" s="111"/>
      <c r="O63" s="186" t="str">
        <f t="shared" si="1"/>
        <v/>
      </c>
    </row>
    <row r="64" spans="1:19" x14ac:dyDescent="0.25">
      <c r="A64" s="117"/>
      <c r="B64" s="179" t="s">
        <v>193</v>
      </c>
      <c r="C64" s="184"/>
      <c r="D64" s="185"/>
      <c r="E64" s="109"/>
      <c r="F64" s="109"/>
      <c r="G64" s="109"/>
      <c r="H64" s="185"/>
      <c r="I64" s="109"/>
      <c r="J64" s="185"/>
      <c r="K64" s="109"/>
      <c r="L64" s="185"/>
      <c r="M64" s="110"/>
      <c r="N64" s="111"/>
      <c r="O64" s="186" t="str">
        <f t="shared" si="1"/>
        <v/>
      </c>
    </row>
    <row r="65" spans="1:15" x14ac:dyDescent="0.25">
      <c r="A65" s="117"/>
      <c r="B65" s="179" t="s">
        <v>194</v>
      </c>
      <c r="C65" s="113"/>
      <c r="D65" s="187"/>
      <c r="E65" s="188"/>
      <c r="F65" s="188"/>
      <c r="G65" s="188"/>
      <c r="H65" s="187"/>
      <c r="I65" s="188"/>
      <c r="J65" s="185"/>
      <c r="K65" s="109"/>
      <c r="L65" s="185"/>
      <c r="M65" s="110"/>
      <c r="N65" s="189"/>
      <c r="O65" s="186" t="str">
        <f t="shared" si="1"/>
        <v/>
      </c>
    </row>
    <row r="66" spans="1:15" ht="15" thickBot="1" x14ac:dyDescent="0.3">
      <c r="A66" s="117"/>
      <c r="B66" s="179" t="s">
        <v>80</v>
      </c>
      <c r="C66" s="113"/>
      <c r="D66" s="187"/>
      <c r="E66" s="114"/>
      <c r="F66" s="114"/>
      <c r="G66" s="114"/>
      <c r="H66" s="187"/>
      <c r="I66" s="114"/>
      <c r="J66" s="185"/>
      <c r="K66" s="115"/>
      <c r="L66" s="185"/>
      <c r="M66" s="110"/>
      <c r="N66" s="189"/>
      <c r="O66" s="186" t="str">
        <f t="shared" si="1"/>
        <v/>
      </c>
    </row>
    <row r="67" spans="1:15" ht="15" thickBot="1" x14ac:dyDescent="0.3">
      <c r="A67" s="117"/>
      <c r="B67" s="190"/>
      <c r="C67" s="191" t="s">
        <v>195</v>
      </c>
      <c r="D67" s="117"/>
      <c r="E67" s="117"/>
      <c r="F67" s="117"/>
      <c r="G67" s="117"/>
      <c r="H67" s="117"/>
      <c r="I67" s="117"/>
      <c r="J67" s="117"/>
      <c r="K67" s="192"/>
      <c r="L67" s="117"/>
      <c r="M67" s="193"/>
      <c r="N67" s="194" t="s">
        <v>92</v>
      </c>
      <c r="O67" s="195">
        <f>SUM(O9:O44)+SUM(O45:O66)</f>
        <v>0</v>
      </c>
    </row>
    <row r="68" spans="1:15" x14ac:dyDescent="0.25">
      <c r="A68" s="117"/>
      <c r="B68" s="117"/>
      <c r="C68" s="191" t="s">
        <v>196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</sheetData>
  <mergeCells count="9">
    <mergeCell ref="K4:M5"/>
    <mergeCell ref="N4:O5"/>
    <mergeCell ref="C49:E49"/>
    <mergeCell ref="C50:E50"/>
    <mergeCell ref="B9:B15"/>
    <mergeCell ref="B16:B23"/>
    <mergeCell ref="B24:B28"/>
    <mergeCell ref="B29:B37"/>
    <mergeCell ref="B38:B44"/>
  </mergeCells>
  <conditionalFormatting sqref="C38:C44 C9:C30">
    <cfRule type="expression" dxfId="113" priority="244">
      <formula xml:space="preserve"> #REF! = 1</formula>
    </cfRule>
    <cfRule type="expression" dxfId="112" priority="245">
      <formula xml:space="preserve"> #REF! = 2</formula>
    </cfRule>
    <cfRule type="expression" dxfId="111" priority="246">
      <formula xml:space="preserve"> #REF! = 3</formula>
    </cfRule>
    <cfRule type="expression" dxfId="110" priority="247">
      <formula xml:space="preserve"> #REF! = 4</formula>
    </cfRule>
    <cfRule type="expression" dxfId="109" priority="248">
      <formula xml:space="preserve"> #REF! = 5</formula>
    </cfRule>
    <cfRule type="expression" dxfId="108" priority="249">
      <formula xml:space="preserve"> #REF! = 6</formula>
    </cfRule>
    <cfRule type="expression" dxfId="107" priority="250">
      <formula xml:space="preserve"> #REF! = 7</formula>
    </cfRule>
    <cfRule type="expression" dxfId="106" priority="251">
      <formula xml:space="preserve"> #REF! = 8</formula>
    </cfRule>
    <cfRule type="expression" dxfId="105" priority="252">
      <formula xml:space="preserve"> #REF! = 9</formula>
    </cfRule>
    <cfRule type="expression" dxfId="104" priority="253">
      <formula xml:space="preserve"> #REF! = 10</formula>
    </cfRule>
    <cfRule type="expression" dxfId="103" priority="254">
      <formula xml:space="preserve"> #REF! = 11</formula>
    </cfRule>
  </conditionalFormatting>
  <conditionalFormatting sqref="K1 K8:K30 K33:K44 K69:K1048576">
    <cfRule type="cellIs" dxfId="102" priority="243" operator="equal">
      <formula>1</formula>
    </cfRule>
  </conditionalFormatting>
  <conditionalFormatting sqref="C33:C37">
    <cfRule type="expression" dxfId="101" priority="108">
      <formula xml:space="preserve"> #REF! = 1</formula>
    </cfRule>
    <cfRule type="expression" dxfId="100" priority="109">
      <formula xml:space="preserve"> #REF! = 2</formula>
    </cfRule>
    <cfRule type="expression" dxfId="99" priority="110">
      <formula xml:space="preserve"> #REF! = 3</formula>
    </cfRule>
    <cfRule type="expression" dxfId="98" priority="111">
      <formula xml:space="preserve"> #REF! = 4</formula>
    </cfRule>
    <cfRule type="expression" dxfId="97" priority="112">
      <formula xml:space="preserve"> #REF! = 5</formula>
    </cfRule>
    <cfRule type="expression" dxfId="96" priority="113">
      <formula xml:space="preserve"> #REF! = 6</formula>
    </cfRule>
    <cfRule type="expression" dxfId="95" priority="114">
      <formula xml:space="preserve"> #REF! = 7</formula>
    </cfRule>
    <cfRule type="expression" dxfId="94" priority="115">
      <formula xml:space="preserve"> #REF! = 8</formula>
    </cfRule>
    <cfRule type="expression" dxfId="93" priority="116">
      <formula xml:space="preserve"> #REF! = 9</formula>
    </cfRule>
    <cfRule type="expression" dxfId="92" priority="117">
      <formula xml:space="preserve"> #REF! = 10</formula>
    </cfRule>
    <cfRule type="expression" dxfId="91" priority="118">
      <formula xml:space="preserve"> #REF! = 11</formula>
    </cfRule>
  </conditionalFormatting>
  <conditionalFormatting sqref="C37">
    <cfRule type="expression" dxfId="90" priority="130">
      <formula xml:space="preserve"> #REF! = 1</formula>
    </cfRule>
    <cfRule type="expression" dxfId="89" priority="131">
      <formula xml:space="preserve"> #REF! = 2</formula>
    </cfRule>
    <cfRule type="expression" dxfId="88" priority="132">
      <formula xml:space="preserve"> #REF! = 3</formula>
    </cfRule>
    <cfRule type="expression" dxfId="87" priority="133">
      <formula xml:space="preserve"> #REF! = 4</formula>
    </cfRule>
    <cfRule type="expression" dxfId="86" priority="134">
      <formula xml:space="preserve"> #REF! = 5</formula>
    </cfRule>
    <cfRule type="expression" dxfId="85" priority="135">
      <formula xml:space="preserve"> #REF! = 6</formula>
    </cfRule>
    <cfRule type="expression" dxfId="84" priority="136">
      <formula xml:space="preserve"> #REF! = 7</formula>
    </cfRule>
    <cfRule type="expression" dxfId="83" priority="137">
      <formula xml:space="preserve"> #REF! = 8</formula>
    </cfRule>
    <cfRule type="expression" dxfId="82" priority="138">
      <formula xml:space="preserve"> #REF! = 9</formula>
    </cfRule>
    <cfRule type="expression" dxfId="81" priority="139">
      <formula xml:space="preserve"> #REF! = 10</formula>
    </cfRule>
    <cfRule type="expression" dxfId="80" priority="140">
      <formula xml:space="preserve"> #REF! = 11</formula>
    </cfRule>
  </conditionalFormatting>
  <conditionalFormatting sqref="C36">
    <cfRule type="expression" dxfId="79" priority="96">
      <formula xml:space="preserve"> #REF! = 1</formula>
    </cfRule>
    <cfRule type="expression" dxfId="78" priority="97">
      <formula xml:space="preserve"> #REF! = 2</formula>
    </cfRule>
    <cfRule type="expression" dxfId="77" priority="98">
      <formula xml:space="preserve"> #REF! = 3</formula>
    </cfRule>
    <cfRule type="expression" dxfId="76" priority="99">
      <formula xml:space="preserve"> #REF! = 4</formula>
    </cfRule>
    <cfRule type="expression" dxfId="75" priority="100">
      <formula xml:space="preserve"> #REF! = 5</formula>
    </cfRule>
    <cfRule type="expression" dxfId="74" priority="101">
      <formula xml:space="preserve"> #REF! = 6</formula>
    </cfRule>
    <cfRule type="expression" dxfId="73" priority="102">
      <formula xml:space="preserve"> #REF! = 7</formula>
    </cfRule>
    <cfRule type="expression" dxfId="72" priority="103">
      <formula xml:space="preserve"> #REF! = 8</formula>
    </cfRule>
    <cfRule type="expression" dxfId="71" priority="104">
      <formula xml:space="preserve"> #REF! = 9</formula>
    </cfRule>
    <cfRule type="expression" dxfId="70" priority="105">
      <formula xml:space="preserve"> #REF! = 10</formula>
    </cfRule>
    <cfRule type="expression" dxfId="69" priority="106">
      <formula xml:space="preserve"> #REF! = 11</formula>
    </cfRule>
  </conditionalFormatting>
  <conditionalFormatting sqref="K36">
    <cfRule type="cellIs" dxfId="68" priority="107" operator="equal">
      <formula>1</formula>
    </cfRule>
  </conditionalFormatting>
  <conditionalFormatting sqref="K50:L50">
    <cfRule type="cellIs" dxfId="44" priority="1" operator="equal">
      <formula>1</formula>
    </cfRule>
  </conditionalFormatting>
  <conditionalFormatting sqref="K67:K68 K45:K47 K51:K58">
    <cfRule type="cellIs" dxfId="43" priority="71" operator="equal">
      <formula>1</formula>
    </cfRule>
  </conditionalFormatting>
  <conditionalFormatting sqref="K59">
    <cfRule type="cellIs" dxfId="42" priority="65" operator="equal">
      <formula>1</formula>
    </cfRule>
  </conditionalFormatting>
  <conditionalFormatting sqref="K60:K62 K64:K66">
    <cfRule type="cellIs" dxfId="41" priority="70" operator="equal">
      <formula>1</formula>
    </cfRule>
  </conditionalFormatting>
  <conditionalFormatting sqref="K66">
    <cfRule type="cellIs" dxfId="40" priority="69" operator="equal">
      <formula>1</formula>
    </cfRule>
  </conditionalFormatting>
  <conditionalFormatting sqref="N65:N66">
    <cfRule type="cellIs" dxfId="39" priority="68" operator="equal">
      <formula>1</formula>
    </cfRule>
  </conditionalFormatting>
  <conditionalFormatting sqref="K63">
    <cfRule type="cellIs" dxfId="38" priority="67" operator="equal">
      <formula>1</formula>
    </cfRule>
  </conditionalFormatting>
  <conditionalFormatting sqref="K63">
    <cfRule type="cellIs" dxfId="37" priority="66" operator="equal">
      <formula>1</formula>
    </cfRule>
  </conditionalFormatting>
  <conditionalFormatting sqref="K32">
    <cfRule type="cellIs" dxfId="35" priority="37" operator="equal">
      <formula>1</formula>
    </cfRule>
  </conditionalFormatting>
  <conditionalFormatting sqref="C32">
    <cfRule type="expression" dxfId="34" priority="26">
      <formula xml:space="preserve"> #REF! = 1</formula>
    </cfRule>
    <cfRule type="expression" dxfId="33" priority="27">
      <formula xml:space="preserve"> #REF! = 2</formula>
    </cfRule>
    <cfRule type="expression" dxfId="32" priority="28">
      <formula xml:space="preserve"> #REF! = 3</formula>
    </cfRule>
    <cfRule type="expression" dxfId="31" priority="29">
      <formula xml:space="preserve"> #REF! = 4</formula>
    </cfRule>
    <cfRule type="expression" dxfId="30" priority="30">
      <formula xml:space="preserve"> #REF! = 5</formula>
    </cfRule>
    <cfRule type="expression" dxfId="29" priority="31">
      <formula xml:space="preserve"> #REF! = 6</formula>
    </cfRule>
    <cfRule type="expression" dxfId="28" priority="32">
      <formula xml:space="preserve"> #REF! = 7</formula>
    </cfRule>
    <cfRule type="expression" dxfId="27" priority="33">
      <formula xml:space="preserve"> #REF! = 8</formula>
    </cfRule>
    <cfRule type="expression" dxfId="26" priority="34">
      <formula xml:space="preserve"> #REF! = 9</formula>
    </cfRule>
    <cfRule type="expression" dxfId="25" priority="35">
      <formula xml:space="preserve"> #REF! = 10</formula>
    </cfRule>
    <cfRule type="expression" dxfId="24" priority="36">
      <formula xml:space="preserve"> #REF! = 11</formula>
    </cfRule>
  </conditionalFormatting>
  <conditionalFormatting sqref="C31">
    <cfRule type="expression" dxfId="23" priority="14">
      <formula xml:space="preserve"> #REF! = 1</formula>
    </cfRule>
    <cfRule type="expression" dxfId="22" priority="15">
      <formula xml:space="preserve"> #REF! = 2</formula>
    </cfRule>
    <cfRule type="expression" dxfId="21" priority="16">
      <formula xml:space="preserve"> #REF! = 3</formula>
    </cfRule>
    <cfRule type="expression" dxfId="20" priority="17">
      <formula xml:space="preserve"> #REF! = 4</formula>
    </cfRule>
    <cfRule type="expression" dxfId="19" priority="18">
      <formula xml:space="preserve"> #REF! = 5</formula>
    </cfRule>
    <cfRule type="expression" dxfId="18" priority="19">
      <formula xml:space="preserve"> #REF! = 6</formula>
    </cfRule>
    <cfRule type="expression" dxfId="17" priority="20">
      <formula xml:space="preserve"> #REF! = 7</formula>
    </cfRule>
    <cfRule type="expression" dxfId="16" priority="21">
      <formula xml:space="preserve"> #REF! = 8</formula>
    </cfRule>
    <cfRule type="expression" dxfId="15" priority="22">
      <formula xml:space="preserve"> #REF! = 9</formula>
    </cfRule>
    <cfRule type="expression" dxfId="14" priority="23">
      <formula xml:space="preserve"> #REF! = 10</formula>
    </cfRule>
    <cfRule type="expression" dxfId="13" priority="24">
      <formula xml:space="preserve"> #REF! = 11</formula>
    </cfRule>
  </conditionalFormatting>
  <conditionalFormatting sqref="K31">
    <cfRule type="cellIs" dxfId="12" priority="25" operator="equal">
      <formula>1</formula>
    </cfRule>
  </conditionalFormatting>
  <conditionalFormatting sqref="M3">
    <cfRule type="cellIs" dxfId="8" priority="10" operator="equal">
      <formula>1</formula>
    </cfRule>
  </conditionalFormatting>
  <conditionalFormatting sqref="K2:K3 K7">
    <cfRule type="cellIs" dxfId="7" priority="9" operator="equal">
      <formula>1</formula>
    </cfRule>
  </conditionalFormatting>
  <conditionalFormatting sqref="N3">
    <cfRule type="cellIs" dxfId="6" priority="6" operator="equal">
      <formula>1</formula>
    </cfRule>
  </conditionalFormatting>
  <conditionalFormatting sqref="K4 K6">
    <cfRule type="cellIs" dxfId="5" priority="8" operator="equal">
      <formula>1</formula>
    </cfRule>
  </conditionalFormatting>
  <conditionalFormatting sqref="I3:J3">
    <cfRule type="cellIs" dxfId="4" priority="7" operator="equal">
      <formula>1</formula>
    </cfRule>
  </conditionalFormatting>
  <conditionalFormatting sqref="I2">
    <cfRule type="cellIs" dxfId="3" priority="5" operator="equal">
      <formula>1</formula>
    </cfRule>
  </conditionalFormatting>
  <conditionalFormatting sqref="K48:K50">
    <cfRule type="cellIs" dxfId="2" priority="4" operator="equal">
      <formula>1</formula>
    </cfRule>
  </conditionalFormatting>
  <conditionalFormatting sqref="K48">
    <cfRule type="cellIs" dxfId="1" priority="3" operator="equal">
      <formula>1</formula>
    </cfRule>
  </conditionalFormatting>
  <conditionalFormatting sqref="K49:L49">
    <cfRule type="cellIs" dxfId="0" priority="2" operator="equal">
      <formula>1</formula>
    </cfRule>
  </conditionalFormatting>
  <dataValidations count="2">
    <dataValidation type="list" allowBlank="1" showInputMessage="1" sqref="I8 G8 E8" xr:uid="{00000000-0002-0000-0000-000000000000}">
      <formula1>#REF!</formula1>
    </dataValidation>
    <dataValidation allowBlank="1" showInputMessage="1" sqref="C9:C30 C32:C44" xr:uid="{00000000-0002-0000-0000-000001000000}"/>
  </dataValidation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" id="{104E957D-48B8-4C31-94CA-3CC71200D846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94" id="{7912082D-C0FB-4CEE-A426-E0BB5892305B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93" id="{03455D3F-9C73-4FE4-A88C-9BB4E945E9E2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92" id="{F305EF04-F1A4-4087-BE1F-33A22D8A9AD4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91" id="{93487C06-DA0E-4769-8BA6-772B8790CF93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90" id="{E4E8BBA9-5858-4A08-A8CC-303DC8C167AB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89" id="{BB650FD0-34D4-418C-BD8A-D652A3CF8FC2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88" id="{D5F6C928-8CFA-46BD-AE44-D4942BDF47C8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87" id="{F9DC8B09-93F1-4858-962A-6E812C968727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86" id="{10CA0F8F-39FC-4BE5-8497-19C16FA4F61B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85" id="{BFB6E845-E9C4-4FFF-BA5E-D2C91B013EE7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84" id="{A10459BA-14BB-47F3-BFE1-8D2753669F9D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83" id="{547D0F2A-E6E8-4DBD-87C8-A628D9FD0CE9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82" id="{97347C12-8107-4277-AE6F-A185712DBCC1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81" id="{0CB23232-38D8-4FB5-9378-8D266A9F8D9B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80" id="{37EC115B-3795-40ED-8694-E72603170652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79" id="{552FD73B-2D3B-4229-B475-0862B2E344BF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78" id="{9764D479-0065-4506-91D1-E3E1FE749B3A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76" id="{10F2894B-778D-4D0A-A2F6-8A6D1BC3D1B7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E33:E37</xm:sqref>
        </x14:conditionalFormatting>
        <x14:conditionalFormatting xmlns:xm="http://schemas.microsoft.com/office/excel/2006/main">
          <x14:cfRule type="expression" priority="75" id="{9E94FC9D-377B-45FC-93B5-DB44642E191D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74" id="{E8E87E91-33E2-4FD4-8303-1D6E7E8A35D6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73" id="{6BC615F6-14F4-4354-B828-35CBF5B6576F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72" id="{5C08880C-37CC-4D09-9709-11D89FC8224E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E41:E44</xm:sqref>
        </x14:conditionalFormatting>
        <x14:conditionalFormatting xmlns:xm="http://schemas.microsoft.com/office/excel/2006/main">
          <x14:cfRule type="expression" priority="38" id="{60179713-D5B3-4079-8601-0FE9AA5BBE79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13" id="{093AA7BC-6A84-4555-8AE8-E0AC0D58DE8B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12" id="{7C8CBAB1-7A1D-4BF7-B9EB-AA42716F7167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11" id="{7CCFF417-6A48-4AF9-B165-6377E51F951E}">
            <xm:f>'\FACS_CORE\10_Antikörper\03_Labels\[Rev.E_Labels_Mouse_DC_Macrophages-formatierung.xlsx]01-Mouse DC Macro'!#REF!=0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E40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01-Mouse DC Macro</vt:lpstr>
      <vt:lpstr>'01-Mouse DC Macro'!Druckbereich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Windows User</cp:lastModifiedBy>
  <cp:lastPrinted>2021-06-09T09:15:32Z</cp:lastPrinted>
  <dcterms:created xsi:type="dcterms:W3CDTF">2021-02-15T13:48:17Z</dcterms:created>
  <dcterms:modified xsi:type="dcterms:W3CDTF">2022-08-08T17:25:50Z</dcterms:modified>
</cp:coreProperties>
</file>